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_de_trabalho"/>
  <bookViews>
    <workbookView xWindow="0" yWindow="0" windowWidth="23040" windowHeight="9255" activeTab="3"/>
  </bookViews>
  <sheets>
    <sheet name="Instruções" sheetId="4" r:id="rId1"/>
    <sheet name="Escala Mensal" sheetId="1" r:id="rId2"/>
    <sheet name="Composição dos Grupos" sheetId="2" r:id="rId3"/>
    <sheet name="Consolidação Mensal" sheetId="5" r:id="rId4"/>
  </sheets>
  <definedNames>
    <definedName name="_xlnm.Print_Area" localSheetId="1">'Escala Mensal'!$A$1:$E$50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2" l="1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36" i="2"/>
  <c r="C3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7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3" i="2"/>
  <c r="C12" i="2"/>
  <c r="E135" i="2"/>
  <c r="E134" i="2"/>
  <c r="E133" i="2"/>
  <c r="E132" i="2"/>
  <c r="E131" i="2"/>
  <c r="E130" i="2"/>
  <c r="E129" i="2"/>
  <c r="E128" i="2"/>
  <c r="E127" i="2"/>
  <c r="D138" i="2"/>
  <c r="D137" i="2"/>
  <c r="D136" i="2"/>
  <c r="D135" i="2"/>
  <c r="D134" i="2"/>
  <c r="D133" i="2"/>
  <c r="D132" i="2"/>
  <c r="D131" i="2"/>
  <c r="D130" i="2"/>
  <c r="D129" i="2"/>
  <c r="D128" i="2"/>
  <c r="F146" i="2"/>
  <c r="E146" i="2"/>
  <c r="D146" i="2"/>
  <c r="F145" i="2"/>
  <c r="E145" i="2"/>
  <c r="D145" i="2"/>
  <c r="F144" i="2"/>
  <c r="E144" i="2"/>
  <c r="D144" i="2"/>
  <c r="F143" i="2"/>
  <c r="E143" i="2"/>
  <c r="D143" i="2"/>
  <c r="F142" i="2"/>
  <c r="E142" i="2"/>
  <c r="D142" i="2"/>
  <c r="F141" i="2"/>
  <c r="E141" i="2"/>
  <c r="D141" i="2"/>
  <c r="F140" i="2"/>
  <c r="E140" i="2"/>
  <c r="D140" i="2"/>
  <c r="F139" i="2"/>
  <c r="E139" i="2"/>
  <c r="D139" i="2"/>
  <c r="F138" i="2"/>
  <c r="E138" i="2"/>
  <c r="F137" i="2"/>
  <c r="E137" i="2"/>
  <c r="F136" i="2"/>
  <c r="E136" i="2"/>
  <c r="F135" i="2"/>
  <c r="F134" i="2"/>
  <c r="F133" i="2"/>
  <c r="F132" i="2"/>
  <c r="F131" i="2"/>
  <c r="F130" i="2"/>
  <c r="F129" i="2"/>
  <c r="F128" i="2"/>
  <c r="F127" i="2"/>
  <c r="D127" i="2"/>
  <c r="C114" i="2"/>
  <c r="C115" i="2"/>
  <c r="C116" i="2"/>
  <c r="C117" i="2"/>
  <c r="C118" i="2"/>
  <c r="C119" i="2"/>
  <c r="C120" i="2"/>
  <c r="C121" i="2"/>
  <c r="C122" i="2"/>
  <c r="C123" i="2"/>
  <c r="C91" i="2"/>
  <c r="C92" i="2"/>
  <c r="C93" i="2"/>
  <c r="C94" i="2"/>
  <c r="C95" i="2"/>
  <c r="C96" i="2"/>
  <c r="C97" i="2"/>
  <c r="C98" i="2"/>
  <c r="C99" i="2"/>
  <c r="C100" i="2"/>
  <c r="D11" i="1" l="1"/>
  <c r="A27" i="1" l="1"/>
  <c r="B27" i="1" s="1"/>
  <c r="A15" i="1"/>
  <c r="B15" i="1" s="1"/>
  <c r="A32" i="1"/>
  <c r="B32" i="1" s="1"/>
  <c r="A38" i="1"/>
  <c r="B38" i="1" s="1"/>
  <c r="A26" i="1"/>
  <c r="B26" i="1" s="1"/>
  <c r="A14" i="1"/>
  <c r="B14" i="1" s="1"/>
  <c r="A25" i="1"/>
  <c r="B25" i="1" s="1"/>
  <c r="A13" i="1"/>
  <c r="B13" i="1" s="1"/>
  <c r="A33" i="1"/>
  <c r="B33" i="1" s="1"/>
  <c r="A39" i="1"/>
  <c r="B39" i="1" s="1"/>
  <c r="A24" i="1"/>
  <c r="B24" i="1" s="1"/>
  <c r="A23" i="1"/>
  <c r="B23" i="1" s="1"/>
  <c r="A28" i="1"/>
  <c r="B28" i="1" s="1"/>
  <c r="A34" i="1"/>
  <c r="B34" i="1" s="1"/>
  <c r="A40" i="1"/>
  <c r="B40" i="1" s="1"/>
  <c r="A22" i="1"/>
  <c r="B22" i="1" s="1"/>
  <c r="A19" i="1"/>
  <c r="B19" i="1" s="1"/>
  <c r="A36" i="1"/>
  <c r="B36" i="1" s="1"/>
  <c r="A18" i="1"/>
  <c r="B18" i="1" s="1"/>
  <c r="A17" i="1"/>
  <c r="B17" i="1" s="1"/>
  <c r="A37" i="1"/>
  <c r="B37" i="1" s="1"/>
  <c r="A21" i="1"/>
  <c r="B21" i="1" s="1"/>
  <c r="A29" i="1"/>
  <c r="B29" i="1" s="1"/>
  <c r="A35" i="1"/>
  <c r="B35" i="1" s="1"/>
  <c r="A41" i="1"/>
  <c r="B41" i="1" s="1"/>
  <c r="A20" i="1"/>
  <c r="B20" i="1" s="1"/>
  <c r="A30" i="1"/>
  <c r="B30" i="1" s="1"/>
  <c r="A42" i="1"/>
  <c r="B42" i="1" s="1"/>
  <c r="A31" i="1"/>
  <c r="B31" i="1" s="1"/>
  <c r="A43" i="1"/>
  <c r="B43" i="1" s="1"/>
  <c r="A16" i="1"/>
  <c r="B16" i="1" s="1"/>
  <c r="F8" i="2"/>
  <c r="I9" i="5"/>
  <c r="B9" i="5"/>
  <c r="C105" i="2" l="1"/>
  <c r="C106" i="2"/>
  <c r="C107" i="2"/>
  <c r="C108" i="2"/>
  <c r="C109" i="2"/>
  <c r="C110" i="2"/>
  <c r="C111" i="2"/>
  <c r="C112" i="2"/>
  <c r="C113" i="2"/>
  <c r="C82" i="2"/>
  <c r="C83" i="2"/>
  <c r="C84" i="2"/>
  <c r="C85" i="2"/>
  <c r="C86" i="2"/>
  <c r="C87" i="2"/>
  <c r="C88" i="2"/>
  <c r="C89" i="2"/>
  <c r="C90" i="2"/>
  <c r="C81" i="2"/>
  <c r="C38" i="2"/>
  <c r="C14" i="2"/>
  <c r="B8" i="2" l="1"/>
  <c r="L14" i="5" l="1"/>
  <c r="J17" i="5"/>
  <c r="M14" i="5"/>
  <c r="L16" i="5"/>
  <c r="L17" i="5"/>
  <c r="M17" i="5"/>
  <c r="J15" i="5"/>
  <c r="M15" i="5"/>
  <c r="L13" i="5"/>
  <c r="J13" i="5"/>
  <c r="M16" i="5"/>
  <c r="J14" i="5"/>
  <c r="K13" i="5"/>
  <c r="J16" i="5"/>
  <c r="M13" i="5"/>
  <c r="L15" i="5"/>
  <c r="D13" i="1"/>
  <c r="C14" i="1" l="1"/>
  <c r="D14" i="1" s="1"/>
  <c r="C15" i="1" s="1"/>
  <c r="D15" i="1" s="1"/>
  <c r="C16" i="1" s="1"/>
  <c r="D16" i="1" s="1"/>
  <c r="C17" i="1" s="1"/>
  <c r="D17" i="1" s="1"/>
  <c r="C18" i="1" l="1"/>
  <c r="D18" i="1" s="1"/>
  <c r="C19" i="1" s="1"/>
  <c r="D19" i="1" s="1"/>
  <c r="C20" i="1" s="1"/>
  <c r="D20" i="1" s="1"/>
  <c r="C21" i="1" s="1"/>
  <c r="D21" i="1" s="1"/>
  <c r="C22" i="1" s="1"/>
  <c r="D22" i="1" s="1"/>
  <c r="C23" i="1" s="1"/>
  <c r="D23" i="1" s="1"/>
  <c r="C24" i="1" s="1"/>
  <c r="D24" i="1" s="1"/>
  <c r="C25" i="1" s="1"/>
  <c r="D25" i="1" s="1"/>
  <c r="C26" i="1" s="1"/>
  <c r="D26" i="1" l="1"/>
  <c r="C27" i="1" s="1"/>
  <c r="D27" i="1" l="1"/>
  <c r="C28" i="1" s="1"/>
  <c r="D28" i="1" l="1"/>
  <c r="C29" i="1" l="1"/>
  <c r="D29" i="1" s="1"/>
  <c r="C30" i="1" s="1"/>
  <c r="D30" i="1" l="1"/>
  <c r="C31" i="1" s="1"/>
  <c r="D31" i="1" l="1"/>
  <c r="C32" i="1" s="1"/>
  <c r="D32" i="1" l="1"/>
  <c r="C33" i="1" s="1"/>
  <c r="D33" i="1" l="1"/>
  <c r="C34" i="1" s="1"/>
  <c r="D34" i="1" l="1"/>
  <c r="C35" i="1" s="1"/>
  <c r="D35" i="1" l="1"/>
  <c r="C36" i="1" s="1"/>
  <c r="D36" i="1" l="1"/>
  <c r="C37" i="1" l="1"/>
  <c r="D37" i="1" s="1"/>
  <c r="C38" i="1" s="1"/>
  <c r="D38" i="1" l="1"/>
  <c r="C39" i="1" s="1"/>
  <c r="D39" i="1" l="1"/>
  <c r="C40" i="1" s="1"/>
  <c r="D40" i="1" s="1"/>
  <c r="C41" i="1" l="1"/>
  <c r="D41" i="1" s="1"/>
  <c r="C42" i="1" s="1"/>
  <c r="D42" i="1" s="1"/>
  <c r="C43" i="1" s="1"/>
  <c r="D43" i="1" s="1"/>
  <c r="C11" i="1" s="1"/>
  <c r="E16" i="5" l="1"/>
  <c r="G16" i="5" s="1"/>
  <c r="I16" i="5" s="1"/>
  <c r="E17" i="5"/>
  <c r="G17" i="5" s="1"/>
  <c r="I17" i="5" s="1"/>
  <c r="E13" i="5"/>
  <c r="E15" i="5"/>
  <c r="G15" i="5" s="1"/>
  <c r="I15" i="5" s="1"/>
  <c r="E14" i="5"/>
  <c r="G14" i="5" s="1"/>
  <c r="I14" i="5" s="1"/>
  <c r="G13" i="5" l="1"/>
  <c r="I13" i="5" s="1"/>
  <c r="D13" i="5"/>
  <c r="C13" i="5" s="1"/>
  <c r="D15" i="5"/>
  <c r="C15" i="5" s="1"/>
  <c r="D16" i="5"/>
  <c r="C16" i="5" s="1"/>
  <c r="D14" i="5"/>
  <c r="D17" i="5"/>
  <c r="C17" i="5" s="1"/>
  <c r="N13" i="5" l="1"/>
  <c r="B14" i="5"/>
  <c r="C14" i="5"/>
  <c r="F13" i="5"/>
  <c r="H13" i="5" s="1"/>
  <c r="O13" i="5" s="1"/>
  <c r="B13" i="5"/>
  <c r="N14" i="5"/>
  <c r="F14" i="5"/>
  <c r="H14" i="5" s="1"/>
  <c r="O14" i="5" s="1"/>
  <c r="F15" i="5"/>
  <c r="H15" i="5" s="1"/>
  <c r="O15" i="5" s="1"/>
  <c r="B15" i="5"/>
  <c r="N15" i="5"/>
  <c r="F17" i="5"/>
  <c r="H17" i="5" s="1"/>
  <c r="O17" i="5" s="1"/>
  <c r="N17" i="5"/>
  <c r="B17" i="5"/>
  <c r="B16" i="5"/>
  <c r="F16" i="5"/>
  <c r="H16" i="5" s="1"/>
  <c r="O16" i="5" s="1"/>
  <c r="N16" i="5"/>
</calcChain>
</file>

<file path=xl/comments1.xml><?xml version="1.0" encoding="utf-8"?>
<comments xmlns="http://schemas.openxmlformats.org/spreadsheetml/2006/main">
  <authors>
    <author>NORTECH</author>
  </authors>
  <commentList>
    <comment ref="C13" authorId="0">
      <text>
        <r>
          <rPr>
            <b/>
            <sz val="9"/>
            <color indexed="81"/>
            <rFont val="Segoe UI"/>
            <charset val="1"/>
          </rPr>
          <t>DAF - FASEPA:
Observar o Grupo do último dia da ESCALA, na célula C6. 
Registar na C8 o GRUPO subsequente para iniciar a escala do mês</t>
        </r>
      </text>
    </comment>
  </commentList>
</comments>
</file>

<file path=xl/comments2.xml><?xml version="1.0" encoding="utf-8"?>
<comments xmlns="http://schemas.openxmlformats.org/spreadsheetml/2006/main">
  <authors>
    <author>NORTECH</author>
  </authors>
  <commentList>
    <comment ref="B126" authorId="0">
      <text>
        <r>
          <rPr>
            <b/>
            <sz val="9"/>
            <color indexed="81"/>
            <rFont val="Segoe UI"/>
            <family val="2"/>
          </rPr>
          <t>DAF - FASEPA:
Inserir o nome do servidor EXATAMENTE como está na lista para carregar as informações.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126" authorId="0">
      <text>
        <r>
          <rPr>
            <b/>
            <sz val="9"/>
            <color indexed="81"/>
            <rFont val="Segoe UI"/>
            <family val="2"/>
          </rPr>
          <t>DAF - FASEPA:
Identificar a carga horária do plantão que poderá ser de 12h ou de 06h</t>
        </r>
      </text>
    </comment>
    <comment ref="H126" authorId="0">
      <text>
        <r>
          <rPr>
            <b/>
            <sz val="9"/>
            <color indexed="81"/>
            <rFont val="Segoe UI"/>
            <family val="2"/>
          </rPr>
          <t xml:space="preserve">DAF - FASEPA:
Inserir turno do Plantão que poderá ser </t>
        </r>
        <r>
          <rPr>
            <b/>
            <u/>
            <sz val="9"/>
            <color indexed="81"/>
            <rFont val="Segoe UI"/>
            <family val="2"/>
          </rPr>
          <t>DIURNO</t>
        </r>
        <r>
          <rPr>
            <b/>
            <sz val="9"/>
            <color indexed="81"/>
            <rFont val="Segoe UI"/>
            <family val="2"/>
          </rPr>
          <t xml:space="preserve"> ou </t>
        </r>
        <r>
          <rPr>
            <b/>
            <u/>
            <sz val="9"/>
            <color indexed="81"/>
            <rFont val="Segoe UI"/>
            <family val="2"/>
          </rPr>
          <t>NOTURNO</t>
        </r>
      </text>
    </comment>
  </commentList>
</comments>
</file>

<file path=xl/sharedStrings.xml><?xml version="1.0" encoding="utf-8"?>
<sst xmlns="http://schemas.openxmlformats.org/spreadsheetml/2006/main" count="193" uniqueCount="131">
  <si>
    <t>Instruções de preenchimento</t>
  </si>
  <si>
    <t>­ Guia Escala Mensal</t>
  </si>
  <si>
    <r>
      <t xml:space="preserve">A planilha de </t>
    </r>
    <r>
      <rPr>
        <b/>
        <sz val="12"/>
        <color theme="1"/>
        <rFont val="Calibri"/>
        <family val="2"/>
        <scheme val="minor"/>
      </rPr>
      <t xml:space="preserve">escala mensal </t>
    </r>
    <r>
      <rPr>
        <sz val="12"/>
        <color theme="1"/>
        <rFont val="Calibri"/>
        <family val="2"/>
        <scheme val="minor"/>
      </rPr>
      <t xml:space="preserve"> é o registros da escala mensal dos Grupos de Agentes Socioeducativos. É uma  planilha que gera de forma automática os dias do mês e os dias da semana, levando em consideração os paramentos a seguir</t>
    </r>
  </si>
  <si>
    <t xml:space="preserve">O servidor deverá: </t>
  </si>
  <si>
    <t>1º</t>
  </si>
  <si>
    <t>2º</t>
  </si>
  <si>
    <t>3º</t>
  </si>
  <si>
    <t>4º</t>
  </si>
  <si>
    <t>5º</t>
  </si>
  <si>
    <t>­ Guia Composição dos Grupos</t>
  </si>
  <si>
    <r>
      <t xml:space="preserve">A planilha de </t>
    </r>
    <r>
      <rPr>
        <b/>
        <sz val="12"/>
        <color theme="1"/>
        <rFont val="Calibri"/>
        <family val="2"/>
        <scheme val="minor"/>
      </rPr>
      <t>Composição dos Grupos</t>
    </r>
    <r>
      <rPr>
        <sz val="12"/>
        <color theme="1"/>
        <rFont val="Calibri"/>
        <family val="2"/>
        <scheme val="minor"/>
      </rPr>
      <t xml:space="preserve"> é composto por todos os registros de escala mensal dos Grupos de Agentes Socioeducativos.
Preencher os campos:</t>
    </r>
  </si>
  <si>
    <r>
      <t>Preencher o</t>
    </r>
    <r>
      <rPr>
        <b/>
        <sz val="12"/>
        <color theme="1"/>
        <rFont val="Calibri"/>
        <family val="2"/>
        <scheme val="minor"/>
      </rPr>
      <t xml:space="preserve"> Nome Completo do Servidor, Cargo e matrícula </t>
    </r>
    <r>
      <rPr>
        <sz val="12"/>
        <color theme="1"/>
        <rFont val="Calibri"/>
        <family val="2"/>
        <scheme val="minor"/>
      </rPr>
      <t>de cada componente do Grupo</t>
    </r>
  </si>
  <si>
    <r>
      <t xml:space="preserve">Na Coluna </t>
    </r>
    <r>
      <rPr>
        <b/>
        <sz val="12"/>
        <color theme="1"/>
        <rFont val="Calibri"/>
        <family val="2"/>
        <scheme val="minor"/>
      </rPr>
      <t>Situação</t>
    </r>
    <r>
      <rPr>
        <sz val="12"/>
        <color theme="1"/>
        <rFont val="Calibri"/>
        <family val="2"/>
        <scheme val="minor"/>
      </rPr>
      <t xml:space="preserve"> registrar as ocorrência acerca de cada servidor (Férias, licenças, faltas etc...)</t>
    </r>
  </si>
  <si>
    <r>
      <t xml:space="preserve">Na Tabela </t>
    </r>
    <r>
      <rPr>
        <b/>
        <sz val="12"/>
        <color theme="1"/>
        <rFont val="Calibri"/>
        <family val="2"/>
        <scheme val="minor"/>
      </rPr>
      <t>OUTRAS CONVOCAÇÕES</t>
    </r>
    <r>
      <rPr>
        <sz val="12"/>
        <color theme="1"/>
        <rFont val="Calibri"/>
        <family val="2"/>
        <scheme val="minor"/>
      </rPr>
      <t>, deverá ser registrado os nomes dos servidores que forem convocados para os plantões extraordinários</t>
    </r>
  </si>
  <si>
    <r>
      <rPr>
        <b/>
        <sz val="12"/>
        <color theme="1"/>
        <rFont val="Calibri"/>
        <family val="2"/>
        <scheme val="minor"/>
      </rPr>
      <t>Nota:</t>
    </r>
    <r>
      <rPr>
        <sz val="12"/>
        <color theme="1"/>
        <rFont val="Calibri"/>
        <family val="2"/>
        <scheme val="minor"/>
      </rPr>
      <t xml:space="preserve"> Deverá colocar o nome exatamente como está nos grupos, para carregar as informações de </t>
    </r>
    <r>
      <rPr>
        <b/>
        <sz val="12"/>
        <color theme="1"/>
        <rFont val="Calibri"/>
        <family val="2"/>
        <scheme val="minor"/>
      </rPr>
      <t>matrícula, cargo, função e grupo.</t>
    </r>
  </si>
  <si>
    <r>
      <t xml:space="preserve">Escolher o </t>
    </r>
    <r>
      <rPr>
        <b/>
        <sz val="12"/>
        <color theme="1"/>
        <rFont val="Calibri"/>
        <family val="2"/>
        <scheme val="minor"/>
      </rPr>
      <t>tipo do plantão</t>
    </r>
    <r>
      <rPr>
        <sz val="12"/>
        <color theme="1"/>
        <rFont val="Calibri"/>
        <family val="2"/>
        <scheme val="minor"/>
      </rPr>
      <t xml:space="preserve"> extraordinários se for de 12h ou de 6h</t>
    </r>
  </si>
  <si>
    <r>
      <t xml:space="preserve">Escolha o </t>
    </r>
    <r>
      <rPr>
        <b/>
        <sz val="12"/>
        <color theme="1"/>
        <rFont val="Calibri"/>
        <family val="2"/>
        <scheme val="minor"/>
      </rPr>
      <t xml:space="preserve">turno do plantão </t>
    </r>
    <r>
      <rPr>
        <sz val="12"/>
        <color theme="1"/>
        <rFont val="Calibri"/>
        <family val="2"/>
        <scheme val="minor"/>
      </rPr>
      <t>se é Noturno ou Diurno</t>
    </r>
  </si>
  <si>
    <t>­ Consolidação Mensal</t>
  </si>
  <si>
    <r>
      <t xml:space="preserve">A planilha de </t>
    </r>
    <r>
      <rPr>
        <b/>
        <sz val="12"/>
        <color theme="1"/>
        <rFont val="Calibri"/>
        <family val="2"/>
        <scheme val="minor"/>
      </rPr>
      <t>Consolidação Mensal</t>
    </r>
    <r>
      <rPr>
        <sz val="12"/>
        <color theme="1"/>
        <rFont val="Calibri"/>
        <family val="2"/>
        <scheme val="minor"/>
      </rPr>
      <t xml:space="preserve"> realiza consolidação de acordo com todas as informações das guias da Escala Mensal e da Composição dos Grupos.</t>
    </r>
  </si>
  <si>
    <t>SEÇÃO RESUMOS DE PLANTÃO</t>
  </si>
  <si>
    <t>Contém seis colunas que detalham os plantões Ordinários e Extraordinários:</t>
  </si>
  <si>
    <r>
      <t xml:space="preserve">A primeira coluna identifica o </t>
    </r>
    <r>
      <rPr>
        <b/>
        <sz val="12"/>
        <color theme="1"/>
        <rFont val="Calibri"/>
        <family val="2"/>
        <scheme val="minor"/>
      </rPr>
      <t>Grupo</t>
    </r>
    <r>
      <rPr>
        <sz val="12"/>
        <color theme="1"/>
        <rFont val="Calibri"/>
        <family val="2"/>
        <scheme val="minor"/>
      </rPr>
      <t xml:space="preserve"> das Escalas</t>
    </r>
  </si>
  <si>
    <r>
      <t xml:space="preserve">A Coluna </t>
    </r>
    <r>
      <rPr>
        <b/>
        <sz val="12"/>
        <color theme="1"/>
        <rFont val="Calibri"/>
        <family val="2"/>
        <scheme val="minor"/>
      </rPr>
      <t>HORAS ORDINÁRIAS (máx. 120h) - (Fixo)</t>
    </r>
    <r>
      <rPr>
        <sz val="12"/>
        <color theme="1"/>
        <rFont val="Calibri"/>
        <family val="2"/>
        <scheme val="minor"/>
      </rPr>
      <t>, contabiliza a quantidade de plantões regulamentar dos plantões executado no mês, que correspondem a 10 plantões que perfazem 120h regulamentar.</t>
    </r>
  </si>
  <si>
    <r>
      <t xml:space="preserve">A Coluna </t>
    </r>
    <r>
      <rPr>
        <b/>
        <sz val="12"/>
        <color theme="1"/>
        <rFont val="Calibri"/>
        <family val="2"/>
        <scheme val="minor"/>
      </rPr>
      <t>Total de Horas extraordinária</t>
    </r>
    <r>
      <rPr>
        <sz val="12"/>
        <color theme="1"/>
        <rFont val="Calibri"/>
        <family val="2"/>
        <scheme val="minor"/>
      </rPr>
      <t xml:space="preserve"> registra as horas excedentes, que serão convertidas em números de plantões que migram para a coluna PLANT. EXTRAORDINÁRIO
DA ESCALA DIURNA OU NOTURNO.</t>
    </r>
  </si>
  <si>
    <r>
      <t xml:space="preserve">Nas colunas </t>
    </r>
    <r>
      <rPr>
        <b/>
        <sz val="12"/>
        <color theme="1"/>
        <rFont val="Calibri"/>
        <family val="2"/>
        <scheme val="minor"/>
      </rPr>
      <t>PLANTÃO ORDINÁRIO DIURNO e NOTURNO</t>
    </r>
    <r>
      <rPr>
        <sz val="12"/>
        <color theme="1"/>
        <rFont val="Calibri"/>
        <family val="2"/>
        <scheme val="minor"/>
      </rPr>
      <t xml:space="preserve"> registra os cinco plantões fixos para cada turno para fechar o quantitativo de 10 plantões no mês.</t>
    </r>
  </si>
  <si>
    <t>SEÇÃO CONVOCAÇÃO EXTRAORDINÁRIA</t>
  </si>
  <si>
    <t>Contém as informações relacionados ao planejamento das convocação para as ações nas unidades</t>
  </si>
  <si>
    <r>
      <t xml:space="preserve">Ao ser lançado servidores na Tabela de Outras Convocação será computado nas colunas </t>
    </r>
    <r>
      <rPr>
        <b/>
        <sz val="12"/>
        <color theme="1"/>
        <rFont val="Calibri"/>
        <family val="2"/>
        <scheme val="minor"/>
      </rPr>
      <t>CONVOCAÇÃO PLANT. EXTRAORDINÁRIO DE 6h ou de 12h</t>
    </r>
    <r>
      <rPr>
        <sz val="12"/>
        <color theme="1"/>
        <rFont val="Calibri"/>
        <family val="2"/>
        <scheme val="minor"/>
      </rPr>
      <t xml:space="preserve"> um plantão a cada registro, que ao final irá compor o número total de plantões.</t>
    </r>
  </si>
  <si>
    <t>SEÇÃO RESUMO</t>
  </si>
  <si>
    <r>
      <t xml:space="preserve">A Coluna </t>
    </r>
    <r>
      <rPr>
        <b/>
        <sz val="11"/>
        <color theme="1"/>
        <rFont val="Calibri"/>
        <family val="2"/>
        <scheme val="minor"/>
      </rPr>
      <t xml:space="preserve">TOTAL DE PLANTÕES ORDINÁRIOS (máx. 10), </t>
    </r>
    <r>
      <rPr>
        <sz val="11"/>
        <color theme="1"/>
        <rFont val="Calibri"/>
        <family val="2"/>
        <scheme val="minor"/>
      </rPr>
      <t>totaliza os 10 plantões das colunas F e G da seção RESUMO DOS PLANTÕES.</t>
    </r>
  </si>
  <si>
    <r>
      <t xml:space="preserve">Na coluna </t>
    </r>
    <r>
      <rPr>
        <b/>
        <sz val="11"/>
        <color theme="1"/>
        <rFont val="Calibri"/>
        <family val="2"/>
        <scheme val="minor"/>
      </rPr>
      <t>TOTAL PLANTÕES EXTRAORDINÁRIOS</t>
    </r>
    <r>
      <rPr>
        <sz val="11"/>
        <color theme="1"/>
        <rFont val="Calibri"/>
        <family val="2"/>
        <scheme val="minor"/>
      </rPr>
      <t>, contabiliza os plantões de convocações e plantões Extraordinário.</t>
    </r>
  </si>
  <si>
    <t>ESCALA DE PLANTÃO 12x48 - PORTARIA Nº 002/2026-GAB/FASEPA</t>
  </si>
  <si>
    <t>UNIDADE:</t>
  </si>
  <si>
    <t>ANO</t>
  </si>
  <si>
    <t>Mês</t>
  </si>
  <si>
    <t>FEVEREIRO</t>
  </si>
  <si>
    <t>JANEIRO</t>
  </si>
  <si>
    <t>UASE ANANINDEUA I</t>
  </si>
  <si>
    <t>DIA</t>
  </si>
  <si>
    <t>DIA DA SEMANA</t>
  </si>
  <si>
    <t>TURNO DIURNO (07h-19h)</t>
  </si>
  <si>
    <t>TURNO NOTURNO (19h-07h)</t>
  </si>
  <si>
    <t>OBSERVAÇÕES</t>
  </si>
  <si>
    <t>UASE ANANINDEUA II</t>
  </si>
  <si>
    <t>G1</t>
  </si>
  <si>
    <t>MARÇO</t>
  </si>
  <si>
    <t>UASE ANANINDEUA III</t>
  </si>
  <si>
    <t>ABRIL</t>
  </si>
  <si>
    <t>CESEF</t>
  </si>
  <si>
    <t>MAIO</t>
  </si>
  <si>
    <t>CESEM</t>
  </si>
  <si>
    <t>JUNHO</t>
  </si>
  <si>
    <t>CIAM SIDERAL</t>
  </si>
  <si>
    <t>JULHO</t>
  </si>
  <si>
    <t>CAS I</t>
  </si>
  <si>
    <t>AGOSTO</t>
  </si>
  <si>
    <t>CAS II</t>
  </si>
  <si>
    <t>SETEMBRO</t>
  </si>
  <si>
    <t>CASF</t>
  </si>
  <si>
    <t>OUTUBRO</t>
  </si>
  <si>
    <t>CEFIP</t>
  </si>
  <si>
    <t>NOVEMBRO</t>
  </si>
  <si>
    <t>SAS</t>
  </si>
  <si>
    <t>DEZEMBRO</t>
  </si>
  <si>
    <t>UASE BENEVIDES</t>
  </si>
  <si>
    <t>UASE CIAM MARABÁ</t>
  </si>
  <si>
    <t>UASE CESEBA</t>
  </si>
  <si>
    <t>G4</t>
  </si>
  <si>
    <t>CENTRO SEMILIB SANTARÉM</t>
  </si>
  <si>
    <t>G3</t>
  </si>
  <si>
    <t>G5</t>
  </si>
  <si>
    <t>SUPERVIDORES DE EQUIPE</t>
  </si>
  <si>
    <t>NOME DO SUPERVISOR</t>
  </si>
  <si>
    <t>NÃO DEVE CONSTAR NO CÁLCULO DA GRATIFICAÇÃO DE PLANTÃO</t>
  </si>
  <si>
    <t>COMPOSIÇÃO DOS GRUPOS OPERACIONAIS</t>
  </si>
  <si>
    <t>MÊS/ANO:</t>
  </si>
  <si>
    <t>GRUPO 01</t>
  </si>
  <si>
    <t>Nº</t>
  </si>
  <si>
    <t>NOME COMPLETO</t>
  </si>
  <si>
    <t>G</t>
  </si>
  <si>
    <t>MATRÍCULA</t>
  </si>
  <si>
    <t>CARGO/FUNÇÃO</t>
  </si>
  <si>
    <t>SITUAÇÃO</t>
  </si>
  <si>
    <t>GRUPO 02</t>
  </si>
  <si>
    <t>GRUPO 03</t>
  </si>
  <si>
    <t>GRUPO 04</t>
  </si>
  <si>
    <t>GRUPO 05</t>
  </si>
  <si>
    <t>OUTRAS CONVOCAÇÕES</t>
  </si>
  <si>
    <t>GRUPO</t>
  </si>
  <si>
    <t>TIPO PLANTÃO</t>
  </si>
  <si>
    <t>TURNO</t>
  </si>
  <si>
    <t>12h</t>
  </si>
  <si>
    <t>DIURNO</t>
  </si>
  <si>
    <t>GRUPO 1</t>
  </si>
  <si>
    <t>NOTURNO</t>
  </si>
  <si>
    <t>GRUPO 2</t>
  </si>
  <si>
    <t>6h</t>
  </si>
  <si>
    <t>GRUPO 3</t>
  </si>
  <si>
    <t>GRUPO 4</t>
  </si>
  <si>
    <t>GRUPO 5</t>
  </si>
  <si>
    <t>CONSOLIDAÇÃO MENSAL DE PLANTÕES - PREVISÃO</t>
  </si>
  <si>
    <t>RESUMO DOS PLANTÕES DA ESCALA</t>
  </si>
  <si>
    <t>CONVOCAÇÃO EXTRAORDINÁRIA</t>
  </si>
  <si>
    <t>RESUMO</t>
  </si>
  <si>
    <r>
      <t xml:space="preserve">HORAS
ORDINÁRIAS
(máx. 120h) - </t>
    </r>
    <r>
      <rPr>
        <b/>
        <i/>
        <sz val="10"/>
        <color theme="1" tint="4.9989318521683403E-2"/>
        <rFont val="Calibri"/>
        <family val="2"/>
      </rPr>
      <t>(Fixo)</t>
    </r>
  </si>
  <si>
    <t>TOTAL HORAS
EXTRAORDINÁRIAS</t>
  </si>
  <si>
    <r>
      <t xml:space="preserve">PLANTÃO ORDINÁRIO 12H DIURNO
</t>
    </r>
    <r>
      <rPr>
        <b/>
        <i/>
        <sz val="10"/>
        <color theme="1" tint="4.9989318521683403E-2"/>
        <rFont val="Calibri"/>
        <family val="2"/>
      </rPr>
      <t>(Automático)</t>
    </r>
  </si>
  <si>
    <r>
      <t xml:space="preserve">PLANTÃO ORDINÁRIO
12H NOTURNOS
</t>
    </r>
    <r>
      <rPr>
        <b/>
        <i/>
        <sz val="10"/>
        <color theme="1" tint="4.9989318521683403E-2"/>
        <rFont val="Calibri"/>
        <family val="2"/>
      </rPr>
      <t>(Automático)</t>
    </r>
  </si>
  <si>
    <t>PLANTÃO ORDINÁRIO DIURNO</t>
  </si>
  <si>
    <t>PLANTÃO ORDINÁRIO
NOTURNOS</t>
  </si>
  <si>
    <t>TOTAL DE PLANTÕES
ORDINÁRIOS (máx. 10)</t>
  </si>
  <si>
    <t>TOTAL PLANTÕES
EXTRAORDINÁRIOS</t>
  </si>
  <si>
    <t>VALORES DE REFERÊNCIA (Lei nº 11.220/2025, art. 33):</t>
  </si>
  <si>
    <t>Plantão Extraordinário de 6 horas: R$ 109,67</t>
  </si>
  <si>
    <t>Plantão Extraordinário de 12 horas: R$ 219,34</t>
  </si>
  <si>
    <r>
      <t xml:space="preserve">Preencher o nome da </t>
    </r>
    <r>
      <rPr>
        <b/>
        <sz val="12"/>
        <color theme="1"/>
        <rFont val="Calibri"/>
        <family val="2"/>
        <scheme val="minor"/>
      </rPr>
      <t>Unidade Socioeducativa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célula A2</t>
    </r>
  </si>
  <si>
    <r>
      <t xml:space="preserve">Informar o </t>
    </r>
    <r>
      <rPr>
        <b/>
        <sz val="12"/>
        <color theme="1"/>
        <rFont val="Calibri"/>
        <family val="2"/>
        <scheme val="minor"/>
      </rPr>
      <t>Mês</t>
    </r>
    <r>
      <rPr>
        <sz val="12"/>
        <color theme="1"/>
        <rFont val="Calibri"/>
        <family val="2"/>
        <scheme val="minor"/>
      </rPr>
      <t xml:space="preserve"> a que se refere a escala na </t>
    </r>
    <r>
      <rPr>
        <b/>
        <sz val="12"/>
        <color theme="1"/>
        <rFont val="Calibri"/>
        <family val="2"/>
        <scheme val="minor"/>
      </rPr>
      <t>célula E5</t>
    </r>
  </si>
  <si>
    <r>
      <t>Deverá preencher a tabela de</t>
    </r>
    <r>
      <rPr>
        <b/>
        <sz val="12"/>
        <color theme="1"/>
        <rFont val="Calibri"/>
        <family val="2"/>
        <scheme val="minor"/>
      </rPr>
      <t xml:space="preserve"> SUPERVISORES DE EQUIPE</t>
    </r>
    <r>
      <rPr>
        <sz val="12"/>
        <color theme="1"/>
        <rFont val="Calibri"/>
        <family val="2"/>
        <scheme val="minor"/>
      </rPr>
      <t>, deixando sempre atualizada.</t>
    </r>
  </si>
  <si>
    <r>
      <t xml:space="preserve">O Campo </t>
    </r>
    <r>
      <rPr>
        <b/>
        <sz val="12"/>
        <color theme="1"/>
        <rFont val="Calibri"/>
        <family val="2"/>
        <scheme val="minor"/>
      </rPr>
      <t>observações</t>
    </r>
    <r>
      <rPr>
        <sz val="12"/>
        <color theme="1"/>
        <rFont val="Calibri"/>
        <family val="2"/>
        <scheme val="minor"/>
      </rPr>
      <t xml:space="preserve"> da Tabela das escalas deverá ser preenchida caso houver necessidade com informrações acerca do Dia ou Grupo.</t>
    </r>
  </si>
  <si>
    <t>Último GRUPO da escala</t>
  </si>
  <si>
    <r>
      <rPr>
        <b/>
        <sz val="12"/>
        <color rgb="FFFF0000"/>
        <rFont val="Calibri"/>
        <family val="2"/>
        <scheme val="minor"/>
      </rPr>
      <t>ATENÇÃO!!!!</t>
    </r>
    <r>
      <rPr>
        <sz val="12"/>
        <color theme="1"/>
        <rFont val="Calibri"/>
        <family val="2"/>
        <scheme val="minor"/>
      </rPr>
      <t xml:space="preserve"> Observe o </t>
    </r>
    <r>
      <rPr>
        <b/>
        <sz val="12"/>
        <color theme="1"/>
        <rFont val="Calibri"/>
        <family val="2"/>
        <scheme val="minor"/>
      </rPr>
      <t>Grupo do último dia da escala na célula C6</t>
    </r>
    <r>
      <rPr>
        <sz val="12"/>
        <color theme="1"/>
        <rFont val="Calibri"/>
        <family val="2"/>
        <scheme val="minor"/>
      </rPr>
      <t xml:space="preserve">, para inicar o mês com Grupo </t>
    </r>
    <r>
      <rPr>
        <b/>
        <sz val="12"/>
        <color theme="1"/>
        <rFont val="Calibri"/>
        <family val="2"/>
        <scheme val="minor"/>
      </rPr>
      <t>subsequente</t>
    </r>
    <r>
      <rPr>
        <sz val="12"/>
        <color theme="1"/>
        <rFont val="Calibri"/>
        <family val="2"/>
        <scheme val="minor"/>
      </rPr>
      <t xml:space="preserve">, digitando na </t>
    </r>
    <r>
      <rPr>
        <b/>
        <sz val="12"/>
        <color theme="1"/>
        <rFont val="Calibri"/>
        <family val="2"/>
        <scheme val="minor"/>
      </rPr>
      <t>CÉLULA C8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</si>
  <si>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Informar o </t>
    </r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corrente na </t>
    </r>
    <r>
      <rPr>
        <b/>
        <sz val="12"/>
        <color theme="1"/>
        <rFont val="Calibri"/>
        <family val="2"/>
        <scheme val="minor"/>
      </rPr>
      <t>célula D4</t>
    </r>
  </si>
  <si>
    <t>Plantão 6h
(Diurno)</t>
  </si>
  <si>
    <t>Platão 12h
(Diurno)</t>
  </si>
  <si>
    <t>Plantão 6h
(Noturno)</t>
  </si>
  <si>
    <t>Plantão 12h
(Noturno)</t>
  </si>
  <si>
    <t>EXTRAORDINÁRIO
(Diurno)</t>
  </si>
  <si>
    <t>EXTRAORDINÁRIO
(Noturno)</t>
  </si>
  <si>
    <t>GABINETE DA FASEPA</t>
  </si>
  <si>
    <t>DIRETORIA ADMINISTRATIVA E FINANCEIRA</t>
  </si>
  <si>
    <t>COORDENAÇÃO DE GESTÃO DE PESSOAS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</si>
</sst>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b/>
      <sz val="11"/>
      <color rgb="FFFFFFFF"/>
      <name val="Calibri"/>
    </font>
    <font>
      <b/>
      <sz val="11"/>
      <color theme="1" tint="4.9989318521683403E-2"/>
      <name val="Calibri"/>
      <family val="2"/>
    </font>
    <font>
      <b/>
      <sz val="11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9"/>
      <color indexed="81"/>
      <name val="Segoe UI"/>
      <family val="2"/>
    </font>
    <font>
      <b/>
      <sz val="10"/>
      <color theme="1" tint="4.9989318521683403E-2"/>
      <name val="Calibri"/>
      <family val="2"/>
    </font>
    <font>
      <b/>
      <i/>
      <sz val="10"/>
      <color theme="1" tint="4.9989318521683403E-2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indexed="81"/>
      <name val="Segoe UI"/>
      <charset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FFFF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E4DFEC"/>
        <bgColor rgb="FFE4DFEC"/>
      </patternFill>
    </fill>
    <fill>
      <patternFill patternType="solid">
        <fgColor rgb="FF4472C4"/>
        <bgColor rgb="FF4472C4"/>
      </patternFill>
    </fill>
    <fill>
      <patternFill patternType="solid">
        <fgColor theme="6" tint="0.79998168889431442"/>
        <bgColor rgb="FF4472C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4472C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rgb="FF4472C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4472C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4472C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4472C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2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0" borderId="4" xfId="0" applyBorder="1"/>
    <xf numFmtId="0" fontId="2" fillId="0" borderId="3" xfId="0" applyFont="1" applyBorder="1"/>
    <xf numFmtId="0" fontId="0" fillId="0" borderId="0" xfId="0"/>
    <xf numFmtId="0" fontId="0" fillId="0" borderId="0" xfId="0"/>
    <xf numFmtId="0" fontId="6" fillId="0" borderId="3" xfId="0" applyFont="1" applyBorder="1"/>
    <xf numFmtId="0" fontId="0" fillId="17" borderId="2" xfId="0" applyFill="1" applyBorder="1" applyAlignment="1">
      <alignment horizontal="centerContinuous"/>
    </xf>
    <xf numFmtId="0" fontId="0" fillId="17" borderId="1" xfId="0" applyFill="1" applyBorder="1" applyAlignment="1">
      <alignment horizontal="centerContinuous"/>
    </xf>
    <xf numFmtId="0" fontId="0" fillId="17" borderId="0" xfId="0" applyFill="1" applyAlignment="1">
      <alignment horizontal="centerContinuous"/>
    </xf>
    <xf numFmtId="0" fontId="2" fillId="6" borderId="3" xfId="0" applyFont="1" applyFill="1" applyBorder="1" applyAlignment="1">
      <alignment horizontal="center" vertical="center" wrapText="1"/>
    </xf>
    <xf numFmtId="0" fontId="0" fillId="17" borderId="2" xfId="0" applyFill="1" applyBorder="1" applyAlignment="1" applyProtection="1">
      <alignment horizontal="centerContinuous"/>
      <protection locked="0"/>
    </xf>
    <xf numFmtId="0" fontId="0" fillId="17" borderId="1" xfId="0" applyFill="1" applyBorder="1" applyAlignment="1" applyProtection="1">
      <alignment horizontal="centerContinuous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9" borderId="7" xfId="0" applyFill="1" applyBorder="1" applyAlignment="1" applyProtection="1">
      <alignment horizontal="center" vertical="center" wrapText="1"/>
      <protection hidden="1"/>
    </xf>
    <xf numFmtId="0" fontId="0" fillId="9" borderId="8" xfId="0" applyFill="1" applyBorder="1" applyAlignment="1" applyProtection="1">
      <alignment horizontal="center" vertical="center" wrapText="1"/>
      <protection hidden="1"/>
    </xf>
    <xf numFmtId="0" fontId="0" fillId="13" borderId="7" xfId="0" applyFill="1" applyBorder="1" applyAlignment="1" applyProtection="1">
      <alignment horizontal="center" vertical="center" wrapText="1"/>
      <protection hidden="1"/>
    </xf>
    <xf numFmtId="0" fontId="0" fillId="13" borderId="8" xfId="0" applyFill="1" applyBorder="1" applyAlignment="1" applyProtection="1">
      <alignment horizontal="center" vertical="center" wrapText="1"/>
      <protection hidden="1"/>
    </xf>
    <xf numFmtId="0" fontId="0" fillId="11" borderId="7" xfId="0" applyFill="1" applyBorder="1" applyAlignment="1" applyProtection="1">
      <alignment horizontal="center" vertical="center" wrapText="1"/>
      <protection hidden="1"/>
    </xf>
    <xf numFmtId="0" fontId="0" fillId="11" borderId="8" xfId="0" applyFill="1" applyBorder="1" applyAlignment="1" applyProtection="1">
      <alignment horizontal="center" vertical="center" wrapText="1"/>
      <protection hidden="1"/>
    </xf>
    <xf numFmtId="0" fontId="0" fillId="9" borderId="9" xfId="0" applyFill="1" applyBorder="1" applyAlignment="1" applyProtection="1">
      <alignment horizontal="center" vertical="center" wrapText="1"/>
      <protection hidden="1"/>
    </xf>
    <xf numFmtId="0" fontId="0" fillId="9" borderId="10" xfId="0" applyFill="1" applyBorder="1" applyAlignment="1" applyProtection="1">
      <alignment horizontal="center" vertical="center" wrapText="1"/>
      <protection hidden="1"/>
    </xf>
    <xf numFmtId="0" fontId="0" fillId="13" borderId="9" xfId="0" applyFill="1" applyBorder="1" applyAlignment="1" applyProtection="1">
      <alignment horizontal="center" vertical="center" wrapText="1"/>
      <protection hidden="1"/>
    </xf>
    <xf numFmtId="0" fontId="0" fillId="13" borderId="10" xfId="0" applyFill="1" applyBorder="1" applyAlignment="1" applyProtection="1">
      <alignment horizontal="center" vertical="center" wrapText="1"/>
      <protection hidden="1"/>
    </xf>
    <xf numFmtId="0" fontId="0" fillId="11" borderId="9" xfId="0" applyFill="1" applyBorder="1" applyAlignment="1" applyProtection="1">
      <alignment horizontal="center" vertical="center" wrapText="1"/>
      <protection hidden="1"/>
    </xf>
    <xf numFmtId="0" fontId="0" fillId="11" borderId="10" xfId="0" applyFill="1" applyBorder="1" applyAlignment="1" applyProtection="1">
      <alignment horizontal="center" vertical="center" wrapText="1"/>
      <protection hidden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15" borderId="16" xfId="0" applyFill="1" applyBorder="1" applyAlignment="1">
      <alignment horizontal="center" vertical="center" wrapText="1"/>
    </xf>
    <xf numFmtId="0" fontId="0" fillId="15" borderId="17" xfId="0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0" xfId="0" applyFon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3" fillId="16" borderId="3" xfId="0" applyFont="1" applyFill="1" applyBorder="1" applyAlignment="1" applyProtection="1">
      <alignment horizontal="centerContinuous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3" fillId="16" borderId="3" xfId="0" applyFont="1" applyFill="1" applyBorder="1" applyAlignment="1" applyProtection="1">
      <alignment horizontal="centerContinuous" vertical="center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5" fillId="16" borderId="3" xfId="0" applyFont="1" applyFill="1" applyBorder="1" applyAlignment="1">
      <alignment horizontal="centerContinuous" vertical="center"/>
    </xf>
    <xf numFmtId="0" fontId="0" fillId="18" borderId="3" xfId="0" applyFill="1" applyBorder="1" applyProtection="1">
      <protection hidden="1"/>
    </xf>
    <xf numFmtId="0" fontId="0" fillId="18" borderId="3" xfId="0" applyFill="1" applyBorder="1" applyAlignment="1" applyProtection="1">
      <alignment horizontal="center"/>
      <protection hidden="1"/>
    </xf>
    <xf numFmtId="0" fontId="17" fillId="0" borderId="19" xfId="0" applyFont="1" applyBorder="1"/>
    <xf numFmtId="0" fontId="17" fillId="0" borderId="20" xfId="0" applyFont="1" applyBorder="1"/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/>
    <xf numFmtId="0" fontId="17" fillId="0" borderId="18" xfId="0" applyFont="1" applyBorder="1" applyAlignment="1">
      <alignment horizontal="left" vertical="top" wrapText="1"/>
    </xf>
    <xf numFmtId="0" fontId="0" fillId="0" borderId="18" xfId="0" applyBorder="1"/>
    <xf numFmtId="0" fontId="21" fillId="0" borderId="0" xfId="0" applyFont="1"/>
    <xf numFmtId="0" fontId="21" fillId="0" borderId="0" xfId="0" applyFont="1" applyAlignment="1">
      <alignment horizontal="right"/>
    </xf>
    <xf numFmtId="0" fontId="0" fillId="0" borderId="3" xfId="0" applyFill="1" applyBorder="1" applyAlignment="1" applyProtection="1">
      <alignment horizontal="center" vertical="center" wrapText="1"/>
      <protection hidden="1"/>
    </xf>
    <xf numFmtId="0" fontId="0" fillId="21" borderId="0" xfId="0" applyFill="1" applyAlignment="1" applyProtection="1">
      <alignment horizontal="center" vertical="center"/>
      <protection hidden="1"/>
    </xf>
    <xf numFmtId="0" fontId="13" fillId="22" borderId="5" xfId="0" applyFont="1" applyFill="1" applyBorder="1" applyAlignment="1">
      <alignment horizontal="center" vertical="center" wrapText="1"/>
    </xf>
    <xf numFmtId="0" fontId="0" fillId="23" borderId="7" xfId="0" applyFill="1" applyBorder="1" applyAlignment="1" applyProtection="1">
      <alignment horizontal="center" vertical="center" wrapText="1"/>
      <protection hidden="1"/>
    </xf>
    <xf numFmtId="0" fontId="0" fillId="23" borderId="9" xfId="0" applyFill="1" applyBorder="1" applyAlignment="1" applyProtection="1">
      <alignment horizontal="center" vertical="center" wrapText="1"/>
      <protection hidden="1"/>
    </xf>
    <xf numFmtId="0" fontId="13" fillId="24" borderId="6" xfId="0" applyFont="1" applyFill="1" applyBorder="1" applyAlignment="1">
      <alignment horizontal="center" vertical="center" wrapText="1"/>
    </xf>
    <xf numFmtId="0" fontId="0" fillId="25" borderId="8" xfId="0" applyFill="1" applyBorder="1" applyAlignment="1" applyProtection="1">
      <alignment horizontal="center" vertical="center" wrapText="1"/>
      <protection hidden="1"/>
    </xf>
    <xf numFmtId="0" fontId="0" fillId="25" borderId="10" xfId="0" applyFill="1" applyBorder="1" applyAlignment="1" applyProtection="1">
      <alignment horizontal="center" vertical="center" wrapText="1"/>
      <protection hidden="1"/>
    </xf>
    <xf numFmtId="0" fontId="22" fillId="25" borderId="8" xfId="0" applyFont="1" applyFill="1" applyBorder="1" applyAlignment="1" applyProtection="1">
      <alignment horizontal="center" vertical="center" wrapText="1"/>
      <protection hidden="1"/>
    </xf>
    <xf numFmtId="0" fontId="22" fillId="25" borderId="10" xfId="0" applyFont="1" applyFill="1" applyBorder="1" applyAlignment="1" applyProtection="1">
      <alignment horizontal="center" vertical="center" wrapText="1"/>
      <protection hidden="1"/>
    </xf>
    <xf numFmtId="0" fontId="13" fillId="24" borderId="21" xfId="0" applyFont="1" applyFill="1" applyBorder="1" applyAlignment="1">
      <alignment horizontal="center" vertical="center" wrapText="1"/>
    </xf>
    <xf numFmtId="0" fontId="13" fillId="22" borderId="21" xfId="0" applyFont="1" applyFill="1" applyBorder="1" applyAlignment="1">
      <alignment horizontal="center" vertical="center" wrapText="1"/>
    </xf>
    <xf numFmtId="0" fontId="0" fillId="25" borderId="3" xfId="0" applyFill="1" applyBorder="1" applyAlignment="1" applyProtection="1">
      <alignment horizontal="center" vertical="center" wrapText="1"/>
      <protection hidden="1"/>
    </xf>
    <xf numFmtId="0" fontId="22" fillId="23" borderId="3" xfId="0" applyFont="1" applyFill="1" applyBorder="1" applyAlignment="1" applyProtection="1">
      <alignment horizontal="center" vertical="center" wrapText="1"/>
      <protection hidden="1"/>
    </xf>
    <xf numFmtId="0" fontId="0" fillId="25" borderId="22" xfId="0" applyFill="1" applyBorder="1" applyAlignment="1" applyProtection="1">
      <alignment horizontal="center" vertical="center" wrapText="1"/>
      <protection hidden="1"/>
    </xf>
    <xf numFmtId="0" fontId="22" fillId="23" borderId="22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/>
      <protection locked="0"/>
    </xf>
    <xf numFmtId="0" fontId="2" fillId="0" borderId="0" xfId="0" applyFont="1" applyProtection="1">
      <protection hidden="1"/>
    </xf>
    <xf numFmtId="0" fontId="0" fillId="0" borderId="3" xfId="0" applyBorder="1" applyAlignment="1" applyProtection="1">
      <protection hidden="1"/>
    </xf>
    <xf numFmtId="0" fontId="0" fillId="0" borderId="3" xfId="0" applyBorder="1" applyProtection="1"/>
    <xf numFmtId="0" fontId="0" fillId="0" borderId="0" xfId="0" applyAlignment="1">
      <alignment horizontal="centerContinuous"/>
    </xf>
    <xf numFmtId="0" fontId="17" fillId="0" borderId="0" xfId="0" applyFont="1" applyAlignment="1">
      <alignment horizontal="centerContinuous"/>
    </xf>
    <xf numFmtId="0" fontId="23" fillId="7" borderId="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/>
    <xf numFmtId="0" fontId="15" fillId="9" borderId="18" xfId="0" applyFont="1" applyFill="1" applyBorder="1" applyAlignment="1">
      <alignment horizontal="left"/>
    </xf>
    <xf numFmtId="0" fontId="0" fillId="0" borderId="18" xfId="0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6" fillId="9" borderId="18" xfId="0" applyFont="1" applyFill="1" applyBorder="1" applyAlignment="1">
      <alignment horizontal="center"/>
    </xf>
    <xf numFmtId="0" fontId="17" fillId="0" borderId="18" xfId="0" applyFont="1" applyBorder="1" applyAlignment="1">
      <alignment horizontal="left" vertical="top" wrapText="1"/>
    </xf>
    <xf numFmtId="0" fontId="16" fillId="2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6" fillId="19" borderId="18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protection hidden="1"/>
    </xf>
    <xf numFmtId="0" fontId="0" fillId="0" borderId="4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18" borderId="11" xfId="0" applyFill="1" applyBorder="1" applyAlignment="1">
      <alignment horizontal="center"/>
    </xf>
    <xf numFmtId="0" fontId="0" fillId="18" borderId="12" xfId="0" applyFill="1" applyBorder="1" applyAlignment="1">
      <alignment horizontal="center"/>
    </xf>
    <xf numFmtId="0" fontId="0" fillId="18" borderId="13" xfId="0" applyFill="1" applyBorder="1" applyAlignment="1">
      <alignment horizontal="center"/>
    </xf>
    <xf numFmtId="0" fontId="4" fillId="14" borderId="14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0">
    <dxf>
      <font>
        <color theme="8" tint="0.79998168889431442"/>
      </font>
    </dxf>
    <dxf>
      <font>
        <color rgb="FFFFFF0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2CC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500906</xdr:colOff>
      <xdr:row>0</xdr:row>
      <xdr:rowOff>119343</xdr:rowOff>
    </xdr:from>
    <xdr:to>
      <xdr:col>4</xdr:col>
      <xdr:colOff>190500</xdr:colOff>
      <xdr:row>2</xdr:row>
      <xdr:rowOff>9525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4431" y="119343"/>
          <a:ext cx="2747119" cy="414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145678</xdr:colOff>
      <xdr:row>0</xdr:row>
      <xdr:rowOff>67235</xdr:rowOff>
    </xdr:from>
    <xdr:to>
      <xdr:col>5</xdr:col>
      <xdr:colOff>364380</xdr:colOff>
      <xdr:row>2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854" y="67235"/>
          <a:ext cx="2885702" cy="4594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1174377</xdr:colOff>
      <xdr:row>0</xdr:row>
      <xdr:rowOff>0</xdr:rowOff>
    </xdr:from>
    <xdr:to>
      <xdr:col>8</xdr:col>
      <xdr:colOff>952499</xdr:colOff>
      <xdr:row>2</xdr:row>
      <xdr:rowOff>38100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0627" y="0"/>
          <a:ext cx="20736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showGridLines="0" workbookViewId="0">
      <selection activeCell="C50" sqref="C50"/>
    </sheetView>
  </sheetViews>
  <sheetFormatPr defaultRowHeight="15" x14ac:dyDescent="0.25"/>
  <sheetData>
    <row r="1" spans="1:10" ht="21" x14ac:dyDescent="0.3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s="12" customFormat="1" ht="21" x14ac:dyDescent="0.4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18.75" x14ac:dyDescent="0.3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49.5" customHeight="1" x14ac:dyDescent="0.25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5.6" x14ac:dyDescent="0.3">
      <c r="A5" s="66"/>
      <c r="B5" s="66"/>
      <c r="C5" s="66"/>
      <c r="D5" s="66"/>
      <c r="E5" s="66"/>
      <c r="F5" s="66"/>
      <c r="G5" s="66"/>
      <c r="H5" s="66"/>
      <c r="I5" s="66"/>
      <c r="J5" s="66"/>
    </row>
    <row r="6" spans="1:10" ht="15.7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ht="15.75" x14ac:dyDescent="0.25">
      <c r="A7" s="68" t="s">
        <v>4</v>
      </c>
      <c r="B7" s="69" t="s">
        <v>115</v>
      </c>
      <c r="C7" s="69"/>
      <c r="D7" s="69"/>
      <c r="E7" s="69"/>
      <c r="F7" s="69"/>
      <c r="G7" s="69"/>
      <c r="H7" s="69"/>
      <c r="I7" s="69"/>
      <c r="J7" s="69"/>
    </row>
    <row r="8" spans="1:10" ht="30.6" customHeight="1" x14ac:dyDescent="0.25">
      <c r="A8" s="68" t="s">
        <v>5</v>
      </c>
      <c r="B8" s="100" t="s">
        <v>120</v>
      </c>
      <c r="C8" s="100"/>
      <c r="D8" s="100"/>
      <c r="E8" s="100"/>
      <c r="F8" s="100"/>
      <c r="G8" s="100"/>
      <c r="H8" s="100"/>
      <c r="I8" s="100"/>
      <c r="J8" s="100"/>
    </row>
    <row r="9" spans="1:10" ht="15.75" x14ac:dyDescent="0.25">
      <c r="A9" s="68" t="s">
        <v>6</v>
      </c>
      <c r="B9" s="69" t="s">
        <v>121</v>
      </c>
      <c r="C9" s="69"/>
      <c r="D9" s="69"/>
      <c r="E9" s="69"/>
      <c r="F9" s="69"/>
      <c r="G9" s="69"/>
      <c r="H9" s="69"/>
      <c r="I9" s="69"/>
      <c r="J9" s="69"/>
    </row>
    <row r="10" spans="1:10" ht="15.75" x14ac:dyDescent="0.25">
      <c r="A10" s="68" t="s">
        <v>7</v>
      </c>
      <c r="B10" s="69" t="s">
        <v>116</v>
      </c>
      <c r="C10" s="69"/>
      <c r="D10" s="69"/>
      <c r="E10" s="69"/>
      <c r="F10" s="69"/>
      <c r="G10" s="69"/>
      <c r="H10" s="69"/>
      <c r="I10" s="69"/>
      <c r="J10" s="69"/>
    </row>
    <row r="11" spans="1:10" ht="31.9" customHeight="1" x14ac:dyDescent="0.25">
      <c r="A11" s="68" t="s">
        <v>8</v>
      </c>
      <c r="B11" s="100" t="s">
        <v>117</v>
      </c>
      <c r="C11" s="100"/>
      <c r="D11" s="100"/>
      <c r="E11" s="100"/>
      <c r="F11" s="100"/>
      <c r="G11" s="100"/>
      <c r="H11" s="100"/>
      <c r="I11" s="100"/>
      <c r="J11" s="100"/>
    </row>
    <row r="12" spans="1:10" ht="33.75" customHeight="1" x14ac:dyDescent="0.25">
      <c r="A12" s="100" t="s">
        <v>118</v>
      </c>
      <c r="B12" s="100"/>
      <c r="C12" s="100"/>
      <c r="D12" s="100"/>
      <c r="E12" s="100"/>
      <c r="F12" s="100"/>
      <c r="G12" s="100"/>
      <c r="H12" s="100"/>
      <c r="I12" s="100"/>
      <c r="J12" s="100"/>
    </row>
    <row r="13" spans="1:10" s="12" customFormat="1" ht="15.6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 s="12" customFormat="1" ht="15.6" x14ac:dyDescent="0.3">
      <c r="A14" s="67"/>
      <c r="B14" s="67"/>
      <c r="C14" s="67"/>
      <c r="D14" s="67"/>
      <c r="E14" s="67"/>
      <c r="F14" s="67"/>
      <c r="G14" s="67"/>
      <c r="H14" s="67"/>
      <c r="I14" s="67"/>
      <c r="J14" s="67"/>
    </row>
    <row r="15" spans="1:10" ht="18.75" x14ac:dyDescent="0.3">
      <c r="A15" s="105" t="s">
        <v>9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ht="50.25" customHeight="1" x14ac:dyDescent="0.25">
      <c r="A16" s="102" t="s">
        <v>10</v>
      </c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 ht="31.5" customHeight="1" x14ac:dyDescent="0.25">
      <c r="A17" s="68" t="s">
        <v>4</v>
      </c>
      <c r="B17" s="100" t="s">
        <v>11</v>
      </c>
      <c r="C17" s="100"/>
      <c r="D17" s="100"/>
      <c r="E17" s="100"/>
      <c r="F17" s="100"/>
      <c r="G17" s="100"/>
      <c r="H17" s="100"/>
      <c r="I17" s="100"/>
      <c r="J17" s="100"/>
    </row>
    <row r="18" spans="1:10" ht="30" customHeight="1" x14ac:dyDescent="0.25">
      <c r="A18" s="68" t="s">
        <v>5</v>
      </c>
      <c r="B18" s="100" t="s">
        <v>12</v>
      </c>
      <c r="C18" s="100"/>
      <c r="D18" s="100"/>
      <c r="E18" s="100"/>
      <c r="F18" s="100"/>
      <c r="G18" s="100"/>
      <c r="H18" s="100"/>
      <c r="I18" s="100"/>
      <c r="J18" s="100"/>
    </row>
    <row r="19" spans="1:10" ht="33" customHeight="1" x14ac:dyDescent="0.25">
      <c r="A19" s="68" t="s">
        <v>6</v>
      </c>
      <c r="B19" s="100" t="s">
        <v>13</v>
      </c>
      <c r="C19" s="100"/>
      <c r="D19" s="100"/>
      <c r="E19" s="100"/>
      <c r="F19" s="100"/>
      <c r="G19" s="100"/>
      <c r="H19" s="100"/>
      <c r="I19" s="100"/>
      <c r="J19" s="100"/>
    </row>
    <row r="20" spans="1:10" ht="33.75" customHeight="1" x14ac:dyDescent="0.25">
      <c r="A20" s="68"/>
      <c r="B20" s="100" t="s">
        <v>14</v>
      </c>
      <c r="C20" s="100"/>
      <c r="D20" s="100"/>
      <c r="E20" s="100"/>
      <c r="F20" s="100"/>
      <c r="G20" s="100"/>
      <c r="H20" s="100"/>
      <c r="I20" s="100"/>
      <c r="J20" s="100"/>
    </row>
    <row r="21" spans="1:10" ht="15.75" x14ac:dyDescent="0.25">
      <c r="A21" s="68" t="s">
        <v>7</v>
      </c>
      <c r="B21" s="69" t="s">
        <v>15</v>
      </c>
      <c r="C21" s="69"/>
      <c r="D21" s="69"/>
      <c r="E21" s="69"/>
      <c r="F21" s="69"/>
      <c r="G21" s="69"/>
      <c r="H21" s="69"/>
      <c r="I21" s="69"/>
      <c r="J21" s="69"/>
    </row>
    <row r="22" spans="1:10" ht="15.75" x14ac:dyDescent="0.25">
      <c r="A22" s="68" t="s">
        <v>8</v>
      </c>
      <c r="B22" s="69" t="s">
        <v>16</v>
      </c>
      <c r="C22" s="69"/>
      <c r="D22" s="69"/>
      <c r="E22" s="69"/>
      <c r="F22" s="69"/>
      <c r="G22" s="69"/>
      <c r="H22" s="69"/>
      <c r="I22" s="69"/>
      <c r="J22" s="69"/>
    </row>
    <row r="23" spans="1:10" ht="15.75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15.75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</row>
    <row r="25" spans="1:10" ht="18.75" x14ac:dyDescent="0.3">
      <c r="A25" s="101" t="s">
        <v>17</v>
      </c>
      <c r="B25" s="101"/>
      <c r="C25" s="101"/>
      <c r="D25" s="101"/>
      <c r="E25" s="101"/>
      <c r="F25" s="101"/>
      <c r="G25" s="101"/>
      <c r="H25" s="101"/>
      <c r="I25" s="101"/>
      <c r="J25" s="101"/>
    </row>
    <row r="26" spans="1:10" ht="38.25" customHeight="1" x14ac:dyDescent="0.25">
      <c r="A26" s="102" t="s">
        <v>18</v>
      </c>
      <c r="B26" s="102"/>
      <c r="C26" s="102"/>
      <c r="D26" s="102"/>
      <c r="E26" s="102"/>
      <c r="F26" s="102"/>
      <c r="G26" s="102"/>
      <c r="H26" s="102"/>
      <c r="I26" s="102"/>
      <c r="J26" s="102"/>
    </row>
    <row r="27" spans="1:10" s="12" customFormat="1" ht="17.25" customHeight="1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</row>
    <row r="28" spans="1:10" ht="15.75" x14ac:dyDescent="0.25">
      <c r="A28" s="98" t="s">
        <v>19</v>
      </c>
      <c r="B28" s="98"/>
      <c r="C28" s="98"/>
      <c r="D28" s="98"/>
      <c r="E28" s="98"/>
      <c r="F28" s="98"/>
      <c r="G28" s="98"/>
      <c r="H28" s="98"/>
      <c r="I28" s="98"/>
      <c r="J28" s="98"/>
    </row>
    <row r="29" spans="1:10" ht="15.75" x14ac:dyDescent="0.25">
      <c r="A29" s="69" t="s">
        <v>20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10" ht="15.75" x14ac:dyDescent="0.25">
      <c r="A30" s="69" t="s">
        <v>21</v>
      </c>
      <c r="B30" s="69"/>
      <c r="C30" s="69"/>
      <c r="D30" s="69"/>
      <c r="E30" s="69"/>
      <c r="F30" s="69"/>
      <c r="G30" s="69"/>
      <c r="H30" s="69"/>
      <c r="I30" s="69"/>
      <c r="J30" s="69"/>
    </row>
    <row r="31" spans="1:10" ht="48" customHeight="1" x14ac:dyDescent="0.25">
      <c r="A31" s="100" t="s">
        <v>22</v>
      </c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0" ht="50.25" customHeight="1" x14ac:dyDescent="0.25">
      <c r="A32" s="100" t="s">
        <v>23</v>
      </c>
      <c r="B32" s="100"/>
      <c r="C32" s="100"/>
      <c r="D32" s="100"/>
      <c r="E32" s="100"/>
      <c r="F32" s="100"/>
      <c r="G32" s="100"/>
      <c r="H32" s="100"/>
      <c r="I32" s="100"/>
      <c r="J32" s="100"/>
    </row>
    <row r="33" spans="1:10" ht="33" customHeight="1" x14ac:dyDescent="0.25">
      <c r="A33" s="100" t="s">
        <v>24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 ht="15.75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</row>
    <row r="35" spans="1:10" ht="15.75" x14ac:dyDescent="0.25">
      <c r="A35" s="98" t="s">
        <v>25</v>
      </c>
      <c r="B35" s="98"/>
      <c r="C35" s="98"/>
      <c r="D35" s="98"/>
      <c r="E35" s="98"/>
      <c r="F35" s="98"/>
      <c r="G35" s="98"/>
      <c r="H35" s="98"/>
      <c r="I35" s="98"/>
      <c r="J35" s="98"/>
    </row>
    <row r="36" spans="1:10" ht="15.75" x14ac:dyDescent="0.25">
      <c r="A36" s="69" t="s">
        <v>26</v>
      </c>
      <c r="B36" s="69"/>
      <c r="C36" s="69"/>
      <c r="D36" s="69"/>
      <c r="E36" s="69"/>
      <c r="F36" s="69"/>
      <c r="G36" s="69"/>
      <c r="H36" s="69"/>
      <c r="I36" s="69"/>
      <c r="J36" s="69"/>
    </row>
    <row r="37" spans="1:10" ht="49.5" customHeight="1" x14ac:dyDescent="0.25">
      <c r="A37" s="100" t="s">
        <v>27</v>
      </c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x14ac:dyDescent="0.25">
      <c r="A38" s="71"/>
      <c r="B38" s="71"/>
      <c r="C38" s="71"/>
      <c r="D38" s="71"/>
      <c r="E38" s="71"/>
      <c r="F38" s="71"/>
      <c r="G38" s="71"/>
      <c r="H38" s="71"/>
      <c r="I38" s="71"/>
      <c r="J38" s="71"/>
    </row>
    <row r="39" spans="1:10" ht="15.75" x14ac:dyDescent="0.25">
      <c r="A39" s="98" t="s">
        <v>28</v>
      </c>
      <c r="B39" s="98"/>
      <c r="C39" s="98"/>
      <c r="D39" s="98"/>
      <c r="E39" s="98"/>
      <c r="F39" s="98"/>
      <c r="G39" s="98"/>
      <c r="H39" s="98"/>
      <c r="I39" s="98"/>
      <c r="J39" s="98"/>
    </row>
    <row r="40" spans="1:10" ht="30" customHeight="1" x14ac:dyDescent="0.25">
      <c r="A40" s="99" t="s">
        <v>29</v>
      </c>
      <c r="B40" s="99"/>
      <c r="C40" s="99"/>
      <c r="D40" s="99"/>
      <c r="E40" s="99"/>
      <c r="F40" s="99"/>
      <c r="G40" s="99"/>
      <c r="H40" s="99"/>
      <c r="I40" s="99"/>
      <c r="J40" s="99"/>
    </row>
    <row r="41" spans="1:10" ht="32.25" customHeight="1" x14ac:dyDescent="0.25">
      <c r="A41" s="99" t="s">
        <v>30</v>
      </c>
      <c r="B41" s="99"/>
      <c r="C41" s="99"/>
      <c r="D41" s="99"/>
      <c r="E41" s="99"/>
      <c r="F41" s="99"/>
      <c r="G41" s="99"/>
      <c r="H41" s="99"/>
      <c r="I41" s="99"/>
      <c r="J41" s="99"/>
    </row>
    <row r="44" spans="1:10" ht="15.75" x14ac:dyDescent="0.25">
      <c r="A44" s="97"/>
    </row>
    <row r="58" spans="1:1" ht="15.75" x14ac:dyDescent="0.25">
      <c r="A58" s="97"/>
    </row>
  </sheetData>
  <sheetProtection password="C461" sheet="1" objects="1" scenarios="1"/>
  <mergeCells count="23">
    <mergeCell ref="A4:J4"/>
    <mergeCell ref="A3:J3"/>
    <mergeCell ref="A1:J1"/>
    <mergeCell ref="A15:J15"/>
    <mergeCell ref="A16:J16"/>
    <mergeCell ref="B11:J11"/>
    <mergeCell ref="A12:J12"/>
    <mergeCell ref="B8:J8"/>
    <mergeCell ref="A28:J28"/>
    <mergeCell ref="A35:J35"/>
    <mergeCell ref="A37:J37"/>
    <mergeCell ref="B17:J17"/>
    <mergeCell ref="B18:J18"/>
    <mergeCell ref="B19:J19"/>
    <mergeCell ref="B20:J20"/>
    <mergeCell ref="A25:J25"/>
    <mergeCell ref="A26:J26"/>
    <mergeCell ref="A39:J39"/>
    <mergeCell ref="A40:J40"/>
    <mergeCell ref="A41:J41"/>
    <mergeCell ref="A31:J31"/>
    <mergeCell ref="A32:J32"/>
    <mergeCell ref="A33:J33"/>
  </mergeCells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K50"/>
  <sheetViews>
    <sheetView showGridLines="0" topLeftCell="A40" zoomScaleNormal="100" workbookViewId="0">
      <selection activeCell="L20" sqref="L20"/>
    </sheetView>
  </sheetViews>
  <sheetFormatPr defaultRowHeight="15" x14ac:dyDescent="0.25"/>
  <cols>
    <col min="1" max="1" width="8" customWidth="1"/>
    <col min="2" max="2" width="15" customWidth="1"/>
    <col min="3" max="3" width="22" customWidth="1"/>
    <col min="4" max="4" width="23.85546875" customWidth="1"/>
    <col min="5" max="5" width="29" customWidth="1"/>
    <col min="6" max="6" width="13.42578125" customWidth="1"/>
    <col min="7" max="7" width="25" hidden="1" customWidth="1"/>
    <col min="8" max="11" width="8.85546875" hidden="1" customWidth="1"/>
  </cols>
  <sheetData>
    <row r="1" spans="1:9" s="12" customFormat="1" ht="15.75" customHeight="1" x14ac:dyDescent="0.25"/>
    <row r="2" spans="1:9" s="12" customFormat="1" ht="25.5" customHeight="1" x14ac:dyDescent="0.25"/>
    <row r="3" spans="1:9" s="12" customFormat="1" ht="15.75" x14ac:dyDescent="0.25">
      <c r="A3" s="95" t="s">
        <v>128</v>
      </c>
      <c r="B3" s="94"/>
      <c r="C3" s="94"/>
      <c r="D3" s="94"/>
      <c r="E3" s="94"/>
      <c r="F3" s="34"/>
    </row>
    <row r="4" spans="1:9" s="12" customFormat="1" ht="15.75" x14ac:dyDescent="0.25">
      <c r="A4" s="95" t="s">
        <v>129</v>
      </c>
      <c r="B4" s="94"/>
      <c r="C4" s="94"/>
      <c r="D4" s="94"/>
      <c r="E4" s="94"/>
      <c r="F4" s="34"/>
    </row>
    <row r="5" spans="1:9" s="12" customFormat="1" x14ac:dyDescent="0.25">
      <c r="A5" s="94" t="s">
        <v>130</v>
      </c>
      <c r="B5" s="94"/>
      <c r="C5" s="94"/>
      <c r="D5" s="94"/>
      <c r="E5" s="94"/>
      <c r="F5" s="34"/>
    </row>
    <row r="6" spans="1:9" ht="14.45" hidden="1" customHeight="1" x14ac:dyDescent="0.25">
      <c r="A6" s="106"/>
      <c r="B6" s="106"/>
      <c r="C6" s="106"/>
      <c r="D6" s="106"/>
      <c r="E6" s="106"/>
      <c r="F6" s="12"/>
      <c r="G6" s="12"/>
      <c r="H6" s="12"/>
      <c r="I6" s="12"/>
    </row>
    <row r="7" spans="1:9" ht="14.45" customHeight="1" x14ac:dyDescent="0.25">
      <c r="A7" s="106" t="s">
        <v>31</v>
      </c>
      <c r="B7" s="106"/>
      <c r="C7" s="106"/>
      <c r="D7" s="106"/>
      <c r="E7" s="106"/>
      <c r="F7" s="12"/>
      <c r="G7" s="12"/>
      <c r="H7" s="12"/>
      <c r="I7" s="12"/>
    </row>
    <row r="8" spans="1:9" ht="8.25" customHeight="1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s="11" customFormat="1" ht="15.75" x14ac:dyDescent="0.25">
      <c r="A9" s="1" t="s">
        <v>32</v>
      </c>
      <c r="B9" s="12"/>
      <c r="C9" s="12"/>
      <c r="D9" s="35" t="s">
        <v>33</v>
      </c>
      <c r="E9" s="1" t="s">
        <v>34</v>
      </c>
      <c r="F9" s="12"/>
      <c r="G9" s="12"/>
      <c r="H9" s="12"/>
      <c r="I9" s="12"/>
    </row>
    <row r="10" spans="1:9" ht="15.75" customHeight="1" x14ac:dyDescent="0.3">
      <c r="A10" s="107"/>
      <c r="B10" s="108"/>
      <c r="C10" s="109"/>
      <c r="D10" s="48">
        <v>2026</v>
      </c>
      <c r="E10" s="49"/>
      <c r="F10" s="12"/>
      <c r="G10" s="12"/>
      <c r="H10" s="12"/>
      <c r="I10" s="12"/>
    </row>
    <row r="11" spans="1:9" x14ac:dyDescent="0.25">
      <c r="A11" s="72"/>
      <c r="B11" s="73" t="s">
        <v>119</v>
      </c>
      <c r="C11" s="75" t="e">
        <f>LOOKUP(2,1/(D13:D43&lt;&gt;""),D13:D43)</f>
        <v>#N/A</v>
      </c>
      <c r="D11" s="36" t="e">
        <f>VLOOKUP(E10,G11:H22,2,FALSE)</f>
        <v>#N/A</v>
      </c>
      <c r="E11" s="37"/>
      <c r="F11" s="12"/>
      <c r="G11" s="12" t="s">
        <v>36</v>
      </c>
      <c r="H11" s="12">
        <v>1</v>
      </c>
      <c r="I11" s="12" t="s">
        <v>37</v>
      </c>
    </row>
    <row r="12" spans="1:9" ht="30" customHeight="1" x14ac:dyDescent="0.25">
      <c r="A12" s="96" t="s">
        <v>38</v>
      </c>
      <c r="B12" s="96" t="s">
        <v>39</v>
      </c>
      <c r="C12" s="96" t="s">
        <v>40</v>
      </c>
      <c r="D12" s="96" t="s">
        <v>41</v>
      </c>
      <c r="E12" s="96" t="s">
        <v>42</v>
      </c>
      <c r="F12" s="12"/>
      <c r="G12" s="12" t="s">
        <v>35</v>
      </c>
      <c r="H12" s="12">
        <v>2</v>
      </c>
      <c r="I12" s="46" t="s">
        <v>43</v>
      </c>
    </row>
    <row r="13" spans="1:9" ht="15" customHeight="1" x14ac:dyDescent="0.25">
      <c r="A13" s="52" t="e">
        <f t="shared" ref="A13:A27" si="0">IF(ROW(A1)&lt;=DAY(EOMONTH(DATE($D$10,$D$11,1),0)),ROW(A1),"")</f>
        <v>#N/A</v>
      </c>
      <c r="B13" s="53" t="e">
        <f>IF(A13="","",TEXT(DATE($D$10,$D$11,A13),"dddd"))</f>
        <v>#N/A</v>
      </c>
      <c r="C13" s="54"/>
      <c r="D13" s="74" t="e">
        <f>IF(A13="","","G"&amp;IF(VALUE(RIGHT(C13,1))=5,1,VALUE(RIGHT(C13,1))+1))</f>
        <v>#N/A</v>
      </c>
      <c r="E13" s="55"/>
      <c r="F13" s="12"/>
      <c r="G13" s="12" t="s">
        <v>45</v>
      </c>
      <c r="H13" s="12">
        <v>3</v>
      </c>
      <c r="I13" s="12" t="s">
        <v>46</v>
      </c>
    </row>
    <row r="14" spans="1:9" ht="15" customHeight="1" x14ac:dyDescent="0.25">
      <c r="A14" s="52" t="e">
        <f t="shared" si="0"/>
        <v>#N/A</v>
      </c>
      <c r="B14" s="53" t="e">
        <f t="shared" ref="B14:B43" si="1">IF(A14="","",TEXT(DATE($D$10,$D$11,A14),"dddd"))</f>
        <v>#N/A</v>
      </c>
      <c r="C14" s="74" t="e">
        <f>IF(A14="","","G"&amp;IF(VALUE(RIGHT(D13,1))=5,1,VALUE(RIGHT(D13,1))+1))</f>
        <v>#N/A</v>
      </c>
      <c r="D14" s="74" t="e">
        <f>IF(A14="","","G"&amp;IF(VALUE(RIGHT(C14,1))=5,1,VALUE(RIGHT(C14,1))+1))</f>
        <v>#N/A</v>
      </c>
      <c r="E14" s="55"/>
      <c r="F14" s="12"/>
      <c r="G14" s="12" t="s">
        <v>47</v>
      </c>
      <c r="H14" s="12">
        <v>4</v>
      </c>
      <c r="I14" s="12" t="s">
        <v>48</v>
      </c>
    </row>
    <row r="15" spans="1:9" ht="15" customHeight="1" x14ac:dyDescent="0.25">
      <c r="A15" s="52" t="e">
        <f t="shared" si="0"/>
        <v>#N/A</v>
      </c>
      <c r="B15" s="53" t="e">
        <f t="shared" si="1"/>
        <v>#N/A</v>
      </c>
      <c r="C15" s="74" t="e">
        <f>IF(A15="","","G"&amp;IF(VALUE(RIGHT(D14,1))=5,1,VALUE(RIGHT(D14,1))+1))</f>
        <v>#N/A</v>
      </c>
      <c r="D15" s="74" t="e">
        <f>IF(A15="","","G"&amp;IF(VALUE(RIGHT(C15,1))=5,1,VALUE(RIGHT(C15,1))+1))</f>
        <v>#N/A</v>
      </c>
      <c r="E15" s="55"/>
      <c r="F15" s="12"/>
      <c r="G15" s="12" t="s">
        <v>49</v>
      </c>
      <c r="H15" s="12">
        <v>5</v>
      </c>
      <c r="I15" s="12" t="s">
        <v>50</v>
      </c>
    </row>
    <row r="16" spans="1:9" ht="15" customHeight="1" x14ac:dyDescent="0.25">
      <c r="A16" s="52" t="e">
        <f t="shared" si="0"/>
        <v>#N/A</v>
      </c>
      <c r="B16" s="53" t="e">
        <f t="shared" si="1"/>
        <v>#N/A</v>
      </c>
      <c r="C16" s="74" t="e">
        <f>IF(A16="","","G"&amp;IF(VALUE(RIGHT(D15,1))=5,1,VALUE(RIGHT(D15,1))+1))</f>
        <v>#N/A</v>
      </c>
      <c r="D16" s="74" t="e">
        <f>IF(A16="","","G"&amp;IF(VALUE(RIGHT(C16,1))=5,1,VALUE(RIGHT(C16,1))+1))</f>
        <v>#N/A</v>
      </c>
      <c r="E16" s="55"/>
      <c r="F16" s="12"/>
      <c r="G16" s="12" t="s">
        <v>51</v>
      </c>
      <c r="H16" s="12">
        <v>6</v>
      </c>
      <c r="I16" s="12" t="s">
        <v>52</v>
      </c>
    </row>
    <row r="17" spans="1:9" ht="15" customHeight="1" x14ac:dyDescent="0.25">
      <c r="A17" s="52" t="e">
        <f t="shared" si="0"/>
        <v>#N/A</v>
      </c>
      <c r="B17" s="53" t="e">
        <f t="shared" si="1"/>
        <v>#N/A</v>
      </c>
      <c r="C17" s="74" t="e">
        <f>IF(A17="","","G"&amp;IF(VALUE(RIGHT(D16,1))=5,1,VALUE(RIGHT(D16,1))+1))</f>
        <v>#N/A</v>
      </c>
      <c r="D17" s="74" t="e">
        <f>IF(A17="","","G"&amp;IF(VALUE(RIGHT(C17,1))=5,1,VALUE(RIGHT(C17,1))+1))</f>
        <v>#N/A</v>
      </c>
      <c r="E17" s="55"/>
      <c r="F17" s="12"/>
      <c r="G17" s="12" t="s">
        <v>53</v>
      </c>
      <c r="H17" s="12">
        <v>7</v>
      </c>
      <c r="I17" s="12" t="s">
        <v>54</v>
      </c>
    </row>
    <row r="18" spans="1:9" ht="15" customHeight="1" x14ac:dyDescent="0.25">
      <c r="A18" s="52" t="e">
        <f t="shared" si="0"/>
        <v>#N/A</v>
      </c>
      <c r="B18" s="53" t="e">
        <f t="shared" si="1"/>
        <v>#N/A</v>
      </c>
      <c r="C18" s="74" t="e">
        <f>IF(A18="","","G"&amp;IF(VALUE(RIGHT(D17,1))=5,1,VALUE(RIGHT(D17,1))+1))</f>
        <v>#N/A</v>
      </c>
      <c r="D18" s="74" t="e">
        <f t="shared" ref="D18:D43" si="2">IF(A18="","","G"&amp;IF(VALUE(RIGHT(C18,1))=5,1,VALUE(RIGHT(C18,1))+1))</f>
        <v>#N/A</v>
      </c>
      <c r="E18" s="55"/>
      <c r="F18" s="12"/>
      <c r="G18" s="12" t="s">
        <v>55</v>
      </c>
      <c r="H18" s="12">
        <v>8</v>
      </c>
      <c r="I18" s="12" t="s">
        <v>56</v>
      </c>
    </row>
    <row r="19" spans="1:9" ht="15" customHeight="1" x14ac:dyDescent="0.25">
      <c r="A19" s="52" t="e">
        <f t="shared" si="0"/>
        <v>#N/A</v>
      </c>
      <c r="B19" s="53" t="e">
        <f t="shared" si="1"/>
        <v>#N/A</v>
      </c>
      <c r="C19" s="74" t="e">
        <f t="shared" ref="C19:C43" si="3">IF(A19="","","G"&amp;IF(VALUE(RIGHT(D18,1))=5,1,VALUE(RIGHT(D18,1))+1))</f>
        <v>#N/A</v>
      </c>
      <c r="D19" s="74" t="e">
        <f t="shared" si="2"/>
        <v>#N/A</v>
      </c>
      <c r="E19" s="55"/>
      <c r="F19" s="12"/>
      <c r="G19" s="12" t="s">
        <v>57</v>
      </c>
      <c r="H19" s="12">
        <v>9</v>
      </c>
      <c r="I19" s="12" t="s">
        <v>58</v>
      </c>
    </row>
    <row r="20" spans="1:9" ht="15" customHeight="1" x14ac:dyDescent="0.25">
      <c r="A20" s="52" t="e">
        <f t="shared" si="0"/>
        <v>#N/A</v>
      </c>
      <c r="B20" s="53" t="e">
        <f t="shared" si="1"/>
        <v>#N/A</v>
      </c>
      <c r="C20" s="74" t="e">
        <f t="shared" si="3"/>
        <v>#N/A</v>
      </c>
      <c r="D20" s="74" t="e">
        <f t="shared" si="2"/>
        <v>#N/A</v>
      </c>
      <c r="E20" s="55"/>
      <c r="F20" s="12"/>
      <c r="G20" s="12" t="s">
        <v>59</v>
      </c>
      <c r="H20" s="12">
        <v>10</v>
      </c>
      <c r="I20" s="12" t="s">
        <v>60</v>
      </c>
    </row>
    <row r="21" spans="1:9" ht="15" customHeight="1" x14ac:dyDescent="0.25">
      <c r="A21" s="52" t="e">
        <f t="shared" si="0"/>
        <v>#N/A</v>
      </c>
      <c r="B21" s="53" t="e">
        <f t="shared" si="1"/>
        <v>#N/A</v>
      </c>
      <c r="C21" s="74" t="e">
        <f t="shared" si="3"/>
        <v>#N/A</v>
      </c>
      <c r="D21" s="74" t="e">
        <f t="shared" si="2"/>
        <v>#N/A</v>
      </c>
      <c r="E21" s="55"/>
      <c r="F21" s="12"/>
      <c r="G21" s="12" t="s">
        <v>61</v>
      </c>
      <c r="H21" s="12">
        <v>11</v>
      </c>
      <c r="I21" s="12" t="s">
        <v>62</v>
      </c>
    </row>
    <row r="22" spans="1:9" ht="15" customHeight="1" x14ac:dyDescent="0.25">
      <c r="A22" s="52" t="e">
        <f t="shared" si="0"/>
        <v>#N/A</v>
      </c>
      <c r="B22" s="53" t="e">
        <f t="shared" si="1"/>
        <v>#N/A</v>
      </c>
      <c r="C22" s="74" t="e">
        <f t="shared" si="3"/>
        <v>#N/A</v>
      </c>
      <c r="D22" s="74" t="e">
        <f t="shared" si="2"/>
        <v>#N/A</v>
      </c>
      <c r="E22" s="55"/>
      <c r="F22" s="12"/>
      <c r="G22" s="12" t="s">
        <v>63</v>
      </c>
      <c r="H22" s="12">
        <v>12</v>
      </c>
      <c r="I22" s="12" t="s">
        <v>64</v>
      </c>
    </row>
    <row r="23" spans="1:9" ht="15" customHeight="1" x14ac:dyDescent="0.25">
      <c r="A23" s="52" t="e">
        <f t="shared" si="0"/>
        <v>#N/A</v>
      </c>
      <c r="B23" s="53" t="e">
        <f t="shared" si="1"/>
        <v>#N/A</v>
      </c>
      <c r="C23" s="74" t="e">
        <f t="shared" si="3"/>
        <v>#N/A</v>
      </c>
      <c r="D23" s="74" t="e">
        <f t="shared" si="2"/>
        <v>#N/A</v>
      </c>
      <c r="E23" s="55"/>
      <c r="F23" s="12"/>
      <c r="G23" s="12"/>
      <c r="H23" s="12"/>
      <c r="I23" s="12" t="s">
        <v>65</v>
      </c>
    </row>
    <row r="24" spans="1:9" ht="15" customHeight="1" x14ac:dyDescent="0.25">
      <c r="A24" s="52" t="e">
        <f t="shared" si="0"/>
        <v>#N/A</v>
      </c>
      <c r="B24" s="53" t="e">
        <f t="shared" si="1"/>
        <v>#N/A</v>
      </c>
      <c r="C24" s="74" t="e">
        <f t="shared" si="3"/>
        <v>#N/A</v>
      </c>
      <c r="D24" s="74" t="e">
        <f t="shared" si="2"/>
        <v>#N/A</v>
      </c>
      <c r="E24" s="55"/>
      <c r="F24" s="12"/>
      <c r="G24" s="12" t="s">
        <v>44</v>
      </c>
      <c r="H24" s="12"/>
      <c r="I24" s="12" t="s">
        <v>66</v>
      </c>
    </row>
    <row r="25" spans="1:9" ht="15" customHeight="1" x14ac:dyDescent="0.25">
      <c r="A25" s="52" t="e">
        <f t="shared" si="0"/>
        <v>#N/A</v>
      </c>
      <c r="B25" s="53" t="e">
        <f t="shared" si="1"/>
        <v>#N/A</v>
      </c>
      <c r="C25" s="74" t="e">
        <f t="shared" si="3"/>
        <v>#N/A</v>
      </c>
      <c r="D25" s="74" t="e">
        <f t="shared" si="2"/>
        <v>#N/A</v>
      </c>
      <c r="E25" s="55"/>
      <c r="F25" s="12"/>
      <c r="G25" s="12" t="s">
        <v>67</v>
      </c>
      <c r="H25" s="12"/>
      <c r="I25" s="12" t="s">
        <v>68</v>
      </c>
    </row>
    <row r="26" spans="1:9" ht="15" customHeight="1" x14ac:dyDescent="0.25">
      <c r="A26" s="52" t="e">
        <f t="shared" si="0"/>
        <v>#N/A</v>
      </c>
      <c r="B26" s="53" t="e">
        <f t="shared" si="1"/>
        <v>#N/A</v>
      </c>
      <c r="C26" s="74" t="e">
        <f t="shared" si="3"/>
        <v>#N/A</v>
      </c>
      <c r="D26" s="74" t="e">
        <f t="shared" si="2"/>
        <v>#N/A</v>
      </c>
      <c r="E26" s="55"/>
      <c r="F26" s="12"/>
      <c r="G26" s="12" t="s">
        <v>69</v>
      </c>
      <c r="H26" s="12"/>
      <c r="I26" s="12"/>
    </row>
    <row r="27" spans="1:9" ht="15" customHeight="1" x14ac:dyDescent="0.25">
      <c r="A27" s="52" t="e">
        <f t="shared" si="0"/>
        <v>#N/A</v>
      </c>
      <c r="B27" s="53" t="e">
        <f t="shared" si="1"/>
        <v>#N/A</v>
      </c>
      <c r="C27" s="74" t="e">
        <f t="shared" si="3"/>
        <v>#N/A</v>
      </c>
      <c r="D27" s="74" t="e">
        <f t="shared" si="2"/>
        <v>#N/A</v>
      </c>
      <c r="E27" s="55"/>
      <c r="F27" s="12"/>
      <c r="G27" s="12" t="s">
        <v>67</v>
      </c>
      <c r="H27" s="12"/>
      <c r="I27" s="12"/>
    </row>
    <row r="28" spans="1:9" ht="15" customHeight="1" x14ac:dyDescent="0.25">
      <c r="A28" s="52" t="e">
        <f t="shared" ref="A28:A43" si="4">IF(ROW(A16)&lt;=DAY(EOMONTH(DATE($D$10,$D$11,1),0)),ROW(A16),"")</f>
        <v>#N/A</v>
      </c>
      <c r="B28" s="53" t="e">
        <f t="shared" si="1"/>
        <v>#N/A</v>
      </c>
      <c r="C28" s="74" t="e">
        <f t="shared" si="3"/>
        <v>#N/A</v>
      </c>
      <c r="D28" s="74" t="e">
        <f t="shared" si="2"/>
        <v>#N/A</v>
      </c>
      <c r="E28" s="55"/>
      <c r="F28" s="12"/>
      <c r="G28" s="12" t="s">
        <v>70</v>
      </c>
      <c r="H28" s="12"/>
      <c r="I28" s="12"/>
    </row>
    <row r="29" spans="1:9" ht="15" customHeight="1" x14ac:dyDescent="0.25">
      <c r="A29" s="52" t="e">
        <f t="shared" si="4"/>
        <v>#N/A</v>
      </c>
      <c r="B29" s="53" t="e">
        <f t="shared" si="1"/>
        <v>#N/A</v>
      </c>
      <c r="C29" s="74" t="e">
        <f t="shared" si="3"/>
        <v>#N/A</v>
      </c>
      <c r="D29" s="74" t="e">
        <f t="shared" si="2"/>
        <v>#N/A</v>
      </c>
      <c r="E29" s="55"/>
      <c r="F29" s="12"/>
      <c r="G29" s="12"/>
      <c r="H29" s="12"/>
      <c r="I29" s="12"/>
    </row>
    <row r="30" spans="1:9" ht="15" customHeight="1" x14ac:dyDescent="0.25">
      <c r="A30" s="52" t="e">
        <f t="shared" si="4"/>
        <v>#N/A</v>
      </c>
      <c r="B30" s="53" t="e">
        <f t="shared" si="1"/>
        <v>#N/A</v>
      </c>
      <c r="C30" s="74" t="e">
        <f t="shared" si="3"/>
        <v>#N/A</v>
      </c>
      <c r="D30" s="74" t="e">
        <f t="shared" si="2"/>
        <v>#N/A</v>
      </c>
      <c r="E30" s="55"/>
      <c r="F30" s="12"/>
      <c r="G30" s="12"/>
      <c r="H30" s="12"/>
      <c r="I30" s="12"/>
    </row>
    <row r="31" spans="1:9" ht="15" customHeight="1" x14ac:dyDescent="0.25">
      <c r="A31" s="52" t="e">
        <f t="shared" si="4"/>
        <v>#N/A</v>
      </c>
      <c r="B31" s="53" t="e">
        <f t="shared" si="1"/>
        <v>#N/A</v>
      </c>
      <c r="C31" s="74" t="e">
        <f t="shared" si="3"/>
        <v>#N/A</v>
      </c>
      <c r="D31" s="74" t="e">
        <f t="shared" si="2"/>
        <v>#N/A</v>
      </c>
      <c r="E31" s="55"/>
      <c r="F31" s="12"/>
      <c r="G31" s="12"/>
      <c r="H31" s="12"/>
      <c r="I31" s="12"/>
    </row>
    <row r="32" spans="1:9" ht="15" customHeight="1" x14ac:dyDescent="0.25">
      <c r="A32" s="52" t="e">
        <f t="shared" si="4"/>
        <v>#N/A</v>
      </c>
      <c r="B32" s="53" t="e">
        <f t="shared" si="1"/>
        <v>#N/A</v>
      </c>
      <c r="C32" s="74" t="e">
        <f t="shared" si="3"/>
        <v>#N/A</v>
      </c>
      <c r="D32" s="74" t="e">
        <f t="shared" si="2"/>
        <v>#N/A</v>
      </c>
      <c r="E32" s="55"/>
      <c r="F32" s="12"/>
      <c r="G32" s="12"/>
      <c r="H32" s="12"/>
      <c r="I32" s="12"/>
    </row>
    <row r="33" spans="1:9" ht="15" customHeight="1" x14ac:dyDescent="0.25">
      <c r="A33" s="52" t="e">
        <f t="shared" si="4"/>
        <v>#N/A</v>
      </c>
      <c r="B33" s="53" t="e">
        <f t="shared" si="1"/>
        <v>#N/A</v>
      </c>
      <c r="C33" s="74" t="e">
        <f t="shared" si="3"/>
        <v>#N/A</v>
      </c>
      <c r="D33" s="74" t="e">
        <f t="shared" si="2"/>
        <v>#N/A</v>
      </c>
      <c r="E33" s="55"/>
      <c r="F33" s="12"/>
      <c r="G33" s="12"/>
      <c r="H33" s="12"/>
      <c r="I33" s="12"/>
    </row>
    <row r="34" spans="1:9" ht="15" customHeight="1" x14ac:dyDescent="0.25">
      <c r="A34" s="52" t="e">
        <f t="shared" si="4"/>
        <v>#N/A</v>
      </c>
      <c r="B34" s="53" t="e">
        <f t="shared" si="1"/>
        <v>#N/A</v>
      </c>
      <c r="C34" s="74" t="e">
        <f t="shared" si="3"/>
        <v>#N/A</v>
      </c>
      <c r="D34" s="74" t="e">
        <f t="shared" si="2"/>
        <v>#N/A</v>
      </c>
      <c r="E34" s="55"/>
      <c r="F34" s="12"/>
      <c r="G34" s="12"/>
      <c r="H34" s="12"/>
      <c r="I34" s="12"/>
    </row>
    <row r="35" spans="1:9" ht="15" customHeight="1" x14ac:dyDescent="0.25">
      <c r="A35" s="52" t="e">
        <f t="shared" si="4"/>
        <v>#N/A</v>
      </c>
      <c r="B35" s="53" t="e">
        <f t="shared" si="1"/>
        <v>#N/A</v>
      </c>
      <c r="C35" s="74" t="e">
        <f t="shared" si="3"/>
        <v>#N/A</v>
      </c>
      <c r="D35" s="74" t="e">
        <f t="shared" si="2"/>
        <v>#N/A</v>
      </c>
      <c r="E35" s="55"/>
      <c r="F35" s="12"/>
      <c r="G35" s="12"/>
      <c r="H35" s="12"/>
      <c r="I35" s="12"/>
    </row>
    <row r="36" spans="1:9" ht="15" customHeight="1" x14ac:dyDescent="0.25">
      <c r="A36" s="52" t="e">
        <f t="shared" si="4"/>
        <v>#N/A</v>
      </c>
      <c r="B36" s="53" t="e">
        <f t="shared" si="1"/>
        <v>#N/A</v>
      </c>
      <c r="C36" s="74" t="e">
        <f t="shared" si="3"/>
        <v>#N/A</v>
      </c>
      <c r="D36" s="74" t="e">
        <f t="shared" si="2"/>
        <v>#N/A</v>
      </c>
      <c r="E36" s="55"/>
      <c r="F36" s="12"/>
      <c r="G36" s="12"/>
      <c r="H36" s="12"/>
      <c r="I36" s="12"/>
    </row>
    <row r="37" spans="1:9" ht="15" customHeight="1" x14ac:dyDescent="0.25">
      <c r="A37" s="52" t="e">
        <f t="shared" si="4"/>
        <v>#N/A</v>
      </c>
      <c r="B37" s="53" t="e">
        <f t="shared" si="1"/>
        <v>#N/A</v>
      </c>
      <c r="C37" s="74" t="e">
        <f t="shared" si="3"/>
        <v>#N/A</v>
      </c>
      <c r="D37" s="74" t="e">
        <f t="shared" si="2"/>
        <v>#N/A</v>
      </c>
      <c r="E37" s="55"/>
      <c r="F37" s="12"/>
      <c r="G37" s="12"/>
      <c r="H37" s="12"/>
      <c r="I37" s="12"/>
    </row>
    <row r="38" spans="1:9" ht="15" customHeight="1" x14ac:dyDescent="0.25">
      <c r="A38" s="52" t="e">
        <f t="shared" si="4"/>
        <v>#N/A</v>
      </c>
      <c r="B38" s="53" t="e">
        <f t="shared" si="1"/>
        <v>#N/A</v>
      </c>
      <c r="C38" s="74" t="e">
        <f t="shared" si="3"/>
        <v>#N/A</v>
      </c>
      <c r="D38" s="74" t="e">
        <f t="shared" si="2"/>
        <v>#N/A</v>
      </c>
      <c r="E38" s="55"/>
      <c r="F38" s="12"/>
      <c r="G38" s="12"/>
      <c r="H38" s="12"/>
      <c r="I38" s="12"/>
    </row>
    <row r="39" spans="1:9" ht="15" customHeight="1" x14ac:dyDescent="0.25">
      <c r="A39" s="52" t="e">
        <f t="shared" si="4"/>
        <v>#N/A</v>
      </c>
      <c r="B39" s="53" t="e">
        <f t="shared" si="1"/>
        <v>#N/A</v>
      </c>
      <c r="C39" s="74" t="e">
        <f t="shared" si="3"/>
        <v>#N/A</v>
      </c>
      <c r="D39" s="74" t="e">
        <f t="shared" si="2"/>
        <v>#N/A</v>
      </c>
      <c r="E39" s="55"/>
      <c r="F39" s="12"/>
      <c r="G39" s="12"/>
      <c r="H39" s="12"/>
      <c r="I39" s="12"/>
    </row>
    <row r="40" spans="1:9" ht="15" customHeight="1" x14ac:dyDescent="0.25">
      <c r="A40" s="52" t="e">
        <f t="shared" si="4"/>
        <v>#N/A</v>
      </c>
      <c r="B40" s="53" t="e">
        <f t="shared" si="1"/>
        <v>#N/A</v>
      </c>
      <c r="C40" s="74" t="e">
        <f t="shared" si="3"/>
        <v>#N/A</v>
      </c>
      <c r="D40" s="74" t="e">
        <f>IF(A40="","","G"&amp;IF(VALUE(RIGHT(C40,1))=5,1,VALUE(RIGHT(C40,1))+1))</f>
        <v>#N/A</v>
      </c>
      <c r="E40" s="55"/>
      <c r="F40" s="12"/>
      <c r="G40" s="12"/>
      <c r="H40" s="12"/>
      <c r="I40" s="12"/>
    </row>
    <row r="41" spans="1:9" ht="15" customHeight="1" x14ac:dyDescent="0.25">
      <c r="A41" s="52" t="e">
        <f t="shared" si="4"/>
        <v>#N/A</v>
      </c>
      <c r="B41" s="53" t="e">
        <f t="shared" si="1"/>
        <v>#N/A</v>
      </c>
      <c r="C41" s="74" t="e">
        <f t="shared" si="3"/>
        <v>#N/A</v>
      </c>
      <c r="D41" s="74" t="e">
        <f t="shared" si="2"/>
        <v>#N/A</v>
      </c>
      <c r="E41" s="55"/>
      <c r="F41" s="12"/>
      <c r="G41" s="12"/>
      <c r="H41" s="12"/>
      <c r="I41" s="12"/>
    </row>
    <row r="42" spans="1:9" ht="15" customHeight="1" x14ac:dyDescent="0.25">
      <c r="A42" s="52" t="e">
        <f t="shared" si="4"/>
        <v>#N/A</v>
      </c>
      <c r="B42" s="53" t="e">
        <f t="shared" si="1"/>
        <v>#N/A</v>
      </c>
      <c r="C42" s="74" t="e">
        <f t="shared" si="3"/>
        <v>#N/A</v>
      </c>
      <c r="D42" s="74" t="e">
        <f t="shared" si="2"/>
        <v>#N/A</v>
      </c>
      <c r="E42" s="55"/>
      <c r="F42" s="12"/>
      <c r="G42" s="12"/>
      <c r="H42" s="12"/>
      <c r="I42" s="12"/>
    </row>
    <row r="43" spans="1:9" ht="15" customHeight="1" x14ac:dyDescent="0.25">
      <c r="A43" s="52" t="e">
        <f t="shared" si="4"/>
        <v>#N/A</v>
      </c>
      <c r="B43" s="53" t="e">
        <f t="shared" si="1"/>
        <v>#N/A</v>
      </c>
      <c r="C43" s="74" t="e">
        <f t="shared" si="3"/>
        <v>#N/A</v>
      </c>
      <c r="D43" s="74" t="e">
        <f t="shared" si="2"/>
        <v>#N/A</v>
      </c>
      <c r="E43" s="55"/>
      <c r="F43" s="12"/>
      <c r="G43" s="12"/>
      <c r="H43" s="12"/>
      <c r="I43" s="12"/>
    </row>
    <row r="44" spans="1:9" x14ac:dyDescent="0.25">
      <c r="A44" s="37"/>
      <c r="B44" s="37"/>
      <c r="C44" s="37"/>
      <c r="D44" s="37"/>
      <c r="E44" s="37"/>
      <c r="F44" s="12"/>
      <c r="G44" s="12"/>
      <c r="H44" s="12"/>
      <c r="I44" s="12"/>
    </row>
    <row r="45" spans="1:9" s="11" customFormat="1" ht="15.75" customHeight="1" x14ac:dyDescent="0.25">
      <c r="A45" s="10" t="s">
        <v>71</v>
      </c>
      <c r="B45" s="9"/>
      <c r="C45" s="2"/>
      <c r="D45" s="2"/>
      <c r="E45" s="2"/>
      <c r="F45" s="12"/>
      <c r="G45" s="12"/>
      <c r="H45" s="12"/>
      <c r="I45" s="12"/>
    </row>
    <row r="46" spans="1:9" s="11" customFormat="1" ht="15.75" customHeight="1" x14ac:dyDescent="0.25">
      <c r="A46" s="4" t="s">
        <v>44</v>
      </c>
      <c r="B46" s="110" t="s">
        <v>72</v>
      </c>
      <c r="C46" s="111"/>
      <c r="D46" s="13" t="s">
        <v>73</v>
      </c>
      <c r="E46" s="3"/>
      <c r="F46" s="12"/>
      <c r="G46" s="12"/>
      <c r="H46" s="12"/>
      <c r="I46" s="12"/>
    </row>
    <row r="47" spans="1:9" s="11" customFormat="1" ht="15.75" customHeight="1" x14ac:dyDescent="0.25">
      <c r="A47" s="5" t="s">
        <v>67</v>
      </c>
      <c r="B47" s="110" t="s">
        <v>72</v>
      </c>
      <c r="C47" s="111"/>
      <c r="D47" s="13" t="s">
        <v>73</v>
      </c>
      <c r="E47" s="3"/>
      <c r="F47" s="12"/>
      <c r="G47" s="12"/>
      <c r="H47" s="12"/>
      <c r="I47" s="12"/>
    </row>
    <row r="48" spans="1:9" s="11" customFormat="1" ht="15.75" customHeight="1" x14ac:dyDescent="0.25">
      <c r="A48" s="6" t="s">
        <v>69</v>
      </c>
      <c r="B48" s="110" t="s">
        <v>72</v>
      </c>
      <c r="C48" s="111"/>
      <c r="D48" s="13" t="s">
        <v>73</v>
      </c>
      <c r="E48" s="3"/>
      <c r="F48" s="12"/>
      <c r="G48" s="12"/>
      <c r="H48" s="12"/>
      <c r="I48" s="12"/>
    </row>
    <row r="49" spans="1:9" s="11" customFormat="1" ht="15.75" customHeight="1" x14ac:dyDescent="0.25">
      <c r="A49" s="7" t="s">
        <v>67</v>
      </c>
      <c r="B49" s="110" t="s">
        <v>72</v>
      </c>
      <c r="C49" s="111"/>
      <c r="D49" s="13" t="s">
        <v>73</v>
      </c>
      <c r="E49" s="3"/>
      <c r="F49" s="12"/>
      <c r="G49" s="12"/>
      <c r="H49" s="12"/>
      <c r="I49" s="12"/>
    </row>
    <row r="50" spans="1:9" s="11" customFormat="1" ht="15.75" customHeight="1" x14ac:dyDescent="0.25">
      <c r="A50" s="8" t="s">
        <v>70</v>
      </c>
      <c r="B50" s="110" t="s">
        <v>72</v>
      </c>
      <c r="C50" s="111"/>
      <c r="D50" s="13" t="s">
        <v>73</v>
      </c>
      <c r="E50" s="3"/>
      <c r="F50" s="12"/>
      <c r="G50" s="12"/>
      <c r="H50" s="12"/>
      <c r="I50" s="12"/>
    </row>
  </sheetData>
  <sheetProtection password="C461" sheet="1" objects="1" scenarios="1"/>
  <mergeCells count="8">
    <mergeCell ref="A6:E6"/>
    <mergeCell ref="A7:E7"/>
    <mergeCell ref="A10:C10"/>
    <mergeCell ref="B50:C50"/>
    <mergeCell ref="B47:C47"/>
    <mergeCell ref="B46:C46"/>
    <mergeCell ref="B48:C48"/>
    <mergeCell ref="B49:C49"/>
  </mergeCells>
  <conditionalFormatting sqref="C13:D43">
    <cfRule type="cellIs" dxfId="9" priority="3" operator="equal">
      <formula>"G5"</formula>
    </cfRule>
    <cfRule type="cellIs" dxfId="8" priority="4" operator="equal">
      <formula>"G4"</formula>
    </cfRule>
    <cfRule type="cellIs" dxfId="7" priority="5" operator="equal">
      <formula>"G3"</formula>
    </cfRule>
    <cfRule type="cellIs" dxfId="6" priority="6" operator="equal">
      <formula>"G2"</formula>
    </cfRule>
    <cfRule type="cellIs" dxfId="5" priority="7" operator="equal">
      <formula>"G1"</formula>
    </cfRule>
  </conditionalFormatting>
  <conditionalFormatting sqref="A13:D43">
    <cfRule type="containsErrors" dxfId="4" priority="2">
      <formula>ISERROR(A13)</formula>
    </cfRule>
  </conditionalFormatting>
  <conditionalFormatting sqref="C11">
    <cfRule type="containsErrors" dxfId="3" priority="8">
      <formula>ISERROR(C11)</formula>
    </cfRule>
  </conditionalFormatting>
  <dataValidations count="2">
    <dataValidation type="list" allowBlank="1" showInputMessage="1" showErrorMessage="1" sqref="E10">
      <formula1>$G$11:$G$23</formula1>
    </dataValidation>
    <dataValidation type="list" allowBlank="1" showInputMessage="1" showErrorMessage="1" sqref="A10:C10">
      <formula1>$I$11:$I$25</formula1>
    </dataValidation>
  </dataValidations>
  <printOptions horizontalCentered="1"/>
  <pageMargins left="0.23622047244094491" right="0.23622047244094491" top="0.48" bottom="0.47" header="0.31496062992125984" footer="0.31496062992125984"/>
  <pageSetup paperSize="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N161"/>
  <sheetViews>
    <sheetView showGridLines="0" topLeftCell="A34" zoomScale="85" zoomScaleNormal="85" workbookViewId="0">
      <selection activeCell="E104" sqref="E104"/>
    </sheetView>
  </sheetViews>
  <sheetFormatPr defaultRowHeight="15" x14ac:dyDescent="0.25"/>
  <cols>
    <col min="1" max="1" width="10.7109375" customWidth="1"/>
    <col min="2" max="2" width="40" customWidth="1"/>
    <col min="3" max="3" width="8.42578125" style="12" hidden="1" customWidth="1"/>
    <col min="4" max="4" width="15" customWidth="1"/>
    <col min="5" max="5" width="25" customWidth="1"/>
    <col min="6" max="6" width="22" customWidth="1"/>
    <col min="7" max="7" width="16.5703125" customWidth="1"/>
    <col min="8" max="8" width="15.28515625" customWidth="1"/>
    <col min="11" max="13" width="8.85546875" hidden="1" customWidth="1"/>
    <col min="14" max="14" width="0" hidden="1" customWidth="1"/>
  </cols>
  <sheetData>
    <row r="1" spans="1:8" s="12" customFormat="1" ht="15.75" customHeight="1" x14ac:dyDescent="0.25"/>
    <row r="2" spans="1:8" s="12" customFormat="1" ht="25.5" customHeight="1" x14ac:dyDescent="0.25"/>
    <row r="3" spans="1:8" s="12" customFormat="1" ht="15.75" x14ac:dyDescent="0.25">
      <c r="A3" s="95" t="s">
        <v>128</v>
      </c>
      <c r="B3" s="94"/>
      <c r="C3" s="94"/>
      <c r="D3" s="94"/>
      <c r="E3" s="94"/>
      <c r="F3" s="94"/>
      <c r="G3" s="94"/>
      <c r="H3" s="94"/>
    </row>
    <row r="4" spans="1:8" s="12" customFormat="1" ht="15.75" x14ac:dyDescent="0.25">
      <c r="A4" s="95" t="s">
        <v>129</v>
      </c>
      <c r="B4" s="94"/>
      <c r="C4" s="94"/>
      <c r="D4" s="94"/>
      <c r="E4" s="94"/>
      <c r="F4" s="94"/>
      <c r="G4" s="94"/>
      <c r="H4" s="94"/>
    </row>
    <row r="5" spans="1:8" s="12" customFormat="1" x14ac:dyDescent="0.25">
      <c r="A5" s="94" t="s">
        <v>130</v>
      </c>
      <c r="B5" s="94"/>
      <c r="C5" s="94"/>
      <c r="D5" s="94"/>
      <c r="E5" s="94"/>
      <c r="F5" s="94"/>
      <c r="G5" s="94"/>
      <c r="H5" s="94"/>
    </row>
    <row r="6" spans="1:8" x14ac:dyDescent="0.25">
      <c r="A6" s="115" t="s">
        <v>74</v>
      </c>
      <c r="B6" s="116"/>
      <c r="C6" s="116"/>
      <c r="D6" s="116"/>
      <c r="E6" s="116"/>
      <c r="F6" s="116"/>
    </row>
    <row r="7" spans="1:8" ht="6.75" customHeight="1" x14ac:dyDescent="0.3">
      <c r="A7" s="37"/>
      <c r="B7" s="37"/>
      <c r="C7" s="37"/>
      <c r="D7" s="37"/>
      <c r="E7" s="37"/>
      <c r="F7" s="37"/>
    </row>
    <row r="8" spans="1:8" ht="15.75" customHeight="1" x14ac:dyDescent="0.25">
      <c r="A8" s="91" t="s">
        <v>32</v>
      </c>
      <c r="B8" s="112">
        <f>'Escala Mensal'!A10</f>
        <v>0</v>
      </c>
      <c r="C8" s="113"/>
      <c r="D8" s="114"/>
      <c r="E8" s="91" t="s">
        <v>75</v>
      </c>
      <c r="F8" s="92" t="str">
        <f>CONCATENATE('Escala Mensal'!E10,"/",'Escala Mensal'!D10)</f>
        <v>/2026</v>
      </c>
    </row>
    <row r="9" spans="1:8" ht="14.45" x14ac:dyDescent="0.3">
      <c r="A9" s="37"/>
      <c r="B9" s="37"/>
      <c r="C9" s="37"/>
      <c r="D9" s="37"/>
      <c r="E9" s="37"/>
      <c r="F9" s="37"/>
    </row>
    <row r="10" spans="1:8" ht="14.45" customHeight="1" x14ac:dyDescent="0.3">
      <c r="A10" s="56" t="s">
        <v>76</v>
      </c>
      <c r="B10" s="18"/>
      <c r="C10" s="18"/>
      <c r="D10" s="18"/>
      <c r="E10" s="18"/>
      <c r="F10" s="19"/>
    </row>
    <row r="11" spans="1:8" ht="15.75" customHeight="1" x14ac:dyDescent="0.25">
      <c r="A11" s="57" t="s">
        <v>77</v>
      </c>
      <c r="B11" s="57" t="s">
        <v>78</v>
      </c>
      <c r="C11" s="20" t="s">
        <v>79</v>
      </c>
      <c r="D11" s="57" t="s">
        <v>80</v>
      </c>
      <c r="E11" s="57" t="s">
        <v>81</v>
      </c>
      <c r="F11" s="57" t="s">
        <v>82</v>
      </c>
    </row>
    <row r="12" spans="1:8" ht="14.45" x14ac:dyDescent="0.3">
      <c r="A12" s="58">
        <v>1</v>
      </c>
      <c r="B12" s="49"/>
      <c r="C12" s="93" t="str">
        <f t="shared" ref="C12:C13" si="0">IF(B12="","",$A$10)</f>
        <v/>
      </c>
      <c r="D12" s="49"/>
      <c r="E12" s="90"/>
      <c r="F12" s="49"/>
    </row>
    <row r="13" spans="1:8" ht="14.45" x14ac:dyDescent="0.3">
      <c r="A13" s="58">
        <v>2</v>
      </c>
      <c r="B13" s="49"/>
      <c r="C13" s="93" t="str">
        <f t="shared" si="0"/>
        <v/>
      </c>
      <c r="D13" s="49"/>
      <c r="E13" s="49"/>
      <c r="F13" s="49"/>
    </row>
    <row r="14" spans="1:8" ht="14.45" x14ac:dyDescent="0.3">
      <c r="A14" s="58">
        <v>3</v>
      </c>
      <c r="B14" s="49"/>
      <c r="C14" s="93" t="str">
        <f>IF(B14="","",$A$10)</f>
        <v/>
      </c>
      <c r="D14" s="49"/>
      <c r="E14" s="49"/>
      <c r="F14" s="49"/>
    </row>
    <row r="15" spans="1:8" ht="14.45" x14ac:dyDescent="0.3">
      <c r="A15" s="58">
        <v>4</v>
      </c>
      <c r="B15" s="49"/>
      <c r="C15" s="93" t="str">
        <f t="shared" ref="C15:C31" si="1">IF(B15="","",$A$10)</f>
        <v/>
      </c>
      <c r="D15" s="49"/>
      <c r="E15" s="49"/>
      <c r="F15" s="49"/>
    </row>
    <row r="16" spans="1:8" ht="14.45" x14ac:dyDescent="0.3">
      <c r="A16" s="58">
        <v>5</v>
      </c>
      <c r="B16" s="49"/>
      <c r="C16" s="93" t="str">
        <f t="shared" si="1"/>
        <v/>
      </c>
      <c r="D16" s="49"/>
      <c r="E16" s="49"/>
      <c r="F16" s="49"/>
    </row>
    <row r="17" spans="1:6" ht="14.45" x14ac:dyDescent="0.3">
      <c r="A17" s="58">
        <v>6</v>
      </c>
      <c r="B17" s="49"/>
      <c r="C17" s="93" t="str">
        <f t="shared" si="1"/>
        <v/>
      </c>
      <c r="D17" s="49"/>
      <c r="E17" s="49"/>
      <c r="F17" s="49"/>
    </row>
    <row r="18" spans="1:6" ht="14.45" x14ac:dyDescent="0.3">
      <c r="A18" s="58">
        <v>7</v>
      </c>
      <c r="B18" s="49"/>
      <c r="C18" s="93" t="str">
        <f t="shared" si="1"/>
        <v/>
      </c>
      <c r="D18" s="49"/>
      <c r="E18" s="49"/>
      <c r="F18" s="49"/>
    </row>
    <row r="19" spans="1:6" ht="14.45" x14ac:dyDescent="0.3">
      <c r="A19" s="58">
        <v>8</v>
      </c>
      <c r="B19" s="49"/>
      <c r="C19" s="93" t="str">
        <f t="shared" si="1"/>
        <v/>
      </c>
      <c r="D19" s="49"/>
      <c r="E19" s="49"/>
      <c r="F19" s="49"/>
    </row>
    <row r="20" spans="1:6" ht="14.45" x14ac:dyDescent="0.3">
      <c r="A20" s="58">
        <v>9</v>
      </c>
      <c r="B20" s="49"/>
      <c r="C20" s="93" t="str">
        <f t="shared" si="1"/>
        <v/>
      </c>
      <c r="D20" s="49"/>
      <c r="E20" s="49"/>
      <c r="F20" s="49"/>
    </row>
    <row r="21" spans="1:6" ht="14.45" x14ac:dyDescent="0.3">
      <c r="A21" s="58">
        <v>10</v>
      </c>
      <c r="B21" s="49"/>
      <c r="C21" s="93" t="str">
        <f t="shared" si="1"/>
        <v/>
      </c>
      <c r="D21" s="49"/>
      <c r="E21" s="49"/>
      <c r="F21" s="49"/>
    </row>
    <row r="22" spans="1:6" s="12" customFormat="1" x14ac:dyDescent="0.25">
      <c r="A22" s="58">
        <v>11</v>
      </c>
      <c r="B22" s="49"/>
      <c r="C22" s="93" t="str">
        <f t="shared" si="1"/>
        <v/>
      </c>
      <c r="D22" s="49"/>
      <c r="E22" s="49"/>
      <c r="F22" s="49"/>
    </row>
    <row r="23" spans="1:6" s="12" customFormat="1" x14ac:dyDescent="0.25">
      <c r="A23" s="58">
        <v>12</v>
      </c>
      <c r="B23" s="49"/>
      <c r="C23" s="93" t="str">
        <f t="shared" si="1"/>
        <v/>
      </c>
      <c r="D23" s="49"/>
      <c r="E23" s="49"/>
      <c r="F23" s="49"/>
    </row>
    <row r="24" spans="1:6" s="12" customFormat="1" x14ac:dyDescent="0.25">
      <c r="A24" s="58">
        <v>13</v>
      </c>
      <c r="B24" s="49"/>
      <c r="C24" s="93" t="str">
        <f t="shared" si="1"/>
        <v/>
      </c>
      <c r="D24" s="49"/>
      <c r="E24" s="49"/>
      <c r="F24" s="49"/>
    </row>
    <row r="25" spans="1:6" s="12" customFormat="1" x14ac:dyDescent="0.25">
      <c r="A25" s="58">
        <v>14</v>
      </c>
      <c r="B25" s="49"/>
      <c r="C25" s="93" t="str">
        <f t="shared" si="1"/>
        <v/>
      </c>
      <c r="D25" s="49"/>
      <c r="E25" s="49"/>
      <c r="F25" s="49"/>
    </row>
    <row r="26" spans="1:6" s="12" customFormat="1" x14ac:dyDescent="0.25">
      <c r="A26" s="58">
        <v>15</v>
      </c>
      <c r="B26" s="49"/>
      <c r="C26" s="93" t="str">
        <f t="shared" si="1"/>
        <v/>
      </c>
      <c r="D26" s="49"/>
      <c r="E26" s="49"/>
      <c r="F26" s="49"/>
    </row>
    <row r="27" spans="1:6" s="12" customFormat="1" x14ac:dyDescent="0.25">
      <c r="A27" s="58">
        <v>16</v>
      </c>
      <c r="B27" s="49"/>
      <c r="C27" s="93" t="str">
        <f t="shared" si="1"/>
        <v/>
      </c>
      <c r="D27" s="49"/>
      <c r="E27" s="49"/>
      <c r="F27" s="49"/>
    </row>
    <row r="28" spans="1:6" s="12" customFormat="1" x14ac:dyDescent="0.25">
      <c r="A28" s="58">
        <v>17</v>
      </c>
      <c r="B28" s="49"/>
      <c r="C28" s="93" t="str">
        <f t="shared" si="1"/>
        <v/>
      </c>
      <c r="D28" s="49"/>
      <c r="E28" s="49"/>
      <c r="F28" s="49"/>
    </row>
    <row r="29" spans="1:6" s="12" customFormat="1" x14ac:dyDescent="0.25">
      <c r="A29" s="58">
        <v>18</v>
      </c>
      <c r="B29" s="49"/>
      <c r="C29" s="93" t="str">
        <f t="shared" si="1"/>
        <v/>
      </c>
      <c r="D29" s="49"/>
      <c r="E29" s="49"/>
      <c r="F29" s="49"/>
    </row>
    <row r="30" spans="1:6" s="12" customFormat="1" x14ac:dyDescent="0.25">
      <c r="A30" s="58">
        <v>19</v>
      </c>
      <c r="B30" s="49"/>
      <c r="C30" s="93" t="str">
        <f t="shared" si="1"/>
        <v/>
      </c>
      <c r="D30" s="49"/>
      <c r="E30" s="49"/>
      <c r="F30" s="49"/>
    </row>
    <row r="31" spans="1:6" s="12" customFormat="1" x14ac:dyDescent="0.25">
      <c r="A31" s="58">
        <v>20</v>
      </c>
      <c r="B31" s="49"/>
      <c r="C31" s="93" t="str">
        <f t="shared" si="1"/>
        <v/>
      </c>
      <c r="D31" s="49"/>
      <c r="E31" s="49"/>
      <c r="F31" s="49"/>
    </row>
    <row r="32" spans="1:6" ht="9.75" customHeight="1" x14ac:dyDescent="0.3">
      <c r="A32" s="50"/>
      <c r="B32" s="50"/>
      <c r="C32" s="50"/>
      <c r="D32" s="50"/>
      <c r="E32" s="50"/>
      <c r="F32" s="50"/>
    </row>
    <row r="33" spans="1:6" ht="14.45" customHeight="1" x14ac:dyDescent="0.3">
      <c r="A33" s="56" t="s">
        <v>83</v>
      </c>
      <c r="B33" s="18"/>
      <c r="C33" s="18"/>
      <c r="D33" s="18"/>
      <c r="E33" s="18"/>
      <c r="F33" s="19"/>
    </row>
    <row r="34" spans="1:6" ht="15.75" customHeight="1" x14ac:dyDescent="0.25">
      <c r="A34" s="21" t="s">
        <v>77</v>
      </c>
      <c r="B34" s="21" t="s">
        <v>78</v>
      </c>
      <c r="C34" s="21" t="s">
        <v>79</v>
      </c>
      <c r="D34" s="21" t="s">
        <v>80</v>
      </c>
      <c r="E34" s="21" t="s">
        <v>81</v>
      </c>
      <c r="F34" s="21" t="s">
        <v>82</v>
      </c>
    </row>
    <row r="35" spans="1:6" x14ac:dyDescent="0.25">
      <c r="A35" s="58">
        <v>1</v>
      </c>
      <c r="B35" s="49"/>
      <c r="C35" s="93" t="str">
        <f t="shared" ref="C35:C54" si="2">IF(B35="","",$A$33)</f>
        <v/>
      </c>
      <c r="D35" s="49"/>
      <c r="E35" s="48"/>
      <c r="F35" s="49"/>
    </row>
    <row r="36" spans="1:6" x14ac:dyDescent="0.25">
      <c r="A36" s="58">
        <v>2</v>
      </c>
      <c r="B36" s="49"/>
      <c r="C36" s="93" t="str">
        <f t="shared" si="2"/>
        <v/>
      </c>
      <c r="D36" s="49"/>
      <c r="E36" s="49"/>
      <c r="F36" s="49"/>
    </row>
    <row r="37" spans="1:6" x14ac:dyDescent="0.25">
      <c r="A37" s="58">
        <v>3</v>
      </c>
      <c r="B37" s="49"/>
      <c r="C37" s="93" t="str">
        <f t="shared" si="2"/>
        <v/>
      </c>
      <c r="D37" s="49"/>
      <c r="E37" s="49"/>
      <c r="F37" s="49"/>
    </row>
    <row r="38" spans="1:6" x14ac:dyDescent="0.25">
      <c r="A38" s="58">
        <v>4</v>
      </c>
      <c r="B38" s="49"/>
      <c r="C38" s="93" t="str">
        <f t="shared" si="2"/>
        <v/>
      </c>
      <c r="D38" s="49"/>
      <c r="E38" s="49"/>
      <c r="F38" s="49"/>
    </row>
    <row r="39" spans="1:6" x14ac:dyDescent="0.25">
      <c r="A39" s="58">
        <v>5</v>
      </c>
      <c r="B39" s="49"/>
      <c r="C39" s="93" t="str">
        <f t="shared" si="2"/>
        <v/>
      </c>
      <c r="D39" s="49"/>
      <c r="E39" s="49"/>
      <c r="F39" s="49"/>
    </row>
    <row r="40" spans="1:6" x14ac:dyDescent="0.25">
      <c r="A40" s="58">
        <v>6</v>
      </c>
      <c r="B40" s="49"/>
      <c r="C40" s="93" t="str">
        <f t="shared" si="2"/>
        <v/>
      </c>
      <c r="D40" s="49"/>
      <c r="E40" s="49"/>
      <c r="F40" s="49"/>
    </row>
    <row r="41" spans="1:6" x14ac:dyDescent="0.25">
      <c r="A41" s="58">
        <v>7</v>
      </c>
      <c r="B41" s="49"/>
      <c r="C41" s="93" t="str">
        <f t="shared" si="2"/>
        <v/>
      </c>
      <c r="D41" s="49"/>
      <c r="E41" s="49"/>
      <c r="F41" s="49"/>
    </row>
    <row r="42" spans="1:6" x14ac:dyDescent="0.25">
      <c r="A42" s="58">
        <v>8</v>
      </c>
      <c r="B42" s="49"/>
      <c r="C42" s="93" t="str">
        <f t="shared" si="2"/>
        <v/>
      </c>
      <c r="D42" s="49"/>
      <c r="E42" s="49"/>
      <c r="F42" s="49"/>
    </row>
    <row r="43" spans="1:6" x14ac:dyDescent="0.25">
      <c r="A43" s="58">
        <v>9</v>
      </c>
      <c r="B43" s="49"/>
      <c r="C43" s="93" t="str">
        <f t="shared" si="2"/>
        <v/>
      </c>
      <c r="D43" s="49"/>
      <c r="E43" s="49"/>
      <c r="F43" s="49"/>
    </row>
    <row r="44" spans="1:6" x14ac:dyDescent="0.25">
      <c r="A44" s="58">
        <v>10</v>
      </c>
      <c r="B44" s="49"/>
      <c r="C44" s="93" t="str">
        <f t="shared" si="2"/>
        <v/>
      </c>
      <c r="D44" s="49"/>
      <c r="E44" s="49"/>
      <c r="F44" s="49"/>
    </row>
    <row r="45" spans="1:6" s="12" customFormat="1" x14ac:dyDescent="0.25">
      <c r="A45" s="58">
        <v>11</v>
      </c>
      <c r="B45" s="49"/>
      <c r="C45" s="93" t="str">
        <f t="shared" si="2"/>
        <v/>
      </c>
      <c r="D45" s="49"/>
      <c r="E45" s="49"/>
      <c r="F45" s="49"/>
    </row>
    <row r="46" spans="1:6" s="12" customFormat="1" x14ac:dyDescent="0.25">
      <c r="A46" s="58">
        <v>12</v>
      </c>
      <c r="B46" s="49"/>
      <c r="C46" s="93" t="str">
        <f t="shared" si="2"/>
        <v/>
      </c>
      <c r="D46" s="49"/>
      <c r="E46" s="49"/>
      <c r="F46" s="49"/>
    </row>
    <row r="47" spans="1:6" s="12" customFormat="1" x14ac:dyDescent="0.25">
      <c r="A47" s="58">
        <v>13</v>
      </c>
      <c r="B47" s="49"/>
      <c r="C47" s="93" t="str">
        <f t="shared" si="2"/>
        <v/>
      </c>
      <c r="D47" s="49"/>
      <c r="E47" s="49"/>
      <c r="F47" s="49"/>
    </row>
    <row r="48" spans="1:6" s="12" customFormat="1" x14ac:dyDescent="0.25">
      <c r="A48" s="58">
        <v>14</v>
      </c>
      <c r="B48" s="49"/>
      <c r="C48" s="93" t="str">
        <f t="shared" si="2"/>
        <v/>
      </c>
      <c r="D48" s="49"/>
      <c r="E48" s="49"/>
      <c r="F48" s="49"/>
    </row>
    <row r="49" spans="1:6" s="12" customFormat="1" x14ac:dyDescent="0.25">
      <c r="A49" s="58">
        <v>15</v>
      </c>
      <c r="B49" s="49"/>
      <c r="C49" s="93" t="str">
        <f t="shared" si="2"/>
        <v/>
      </c>
      <c r="D49" s="49"/>
      <c r="E49" s="49"/>
      <c r="F49" s="49"/>
    </row>
    <row r="50" spans="1:6" s="12" customFormat="1" x14ac:dyDescent="0.25">
      <c r="A50" s="58">
        <v>16</v>
      </c>
      <c r="B50" s="49"/>
      <c r="C50" s="93" t="str">
        <f t="shared" si="2"/>
        <v/>
      </c>
      <c r="D50" s="49"/>
      <c r="E50" s="49"/>
      <c r="F50" s="49"/>
    </row>
    <row r="51" spans="1:6" s="12" customFormat="1" x14ac:dyDescent="0.25">
      <c r="A51" s="58">
        <v>17</v>
      </c>
      <c r="B51" s="49"/>
      <c r="C51" s="93" t="str">
        <f t="shared" si="2"/>
        <v/>
      </c>
      <c r="D51" s="49"/>
      <c r="E51" s="49"/>
      <c r="F51" s="49"/>
    </row>
    <row r="52" spans="1:6" s="12" customFormat="1" x14ac:dyDescent="0.25">
      <c r="A52" s="58">
        <v>18</v>
      </c>
      <c r="B52" s="49"/>
      <c r="C52" s="93" t="str">
        <f t="shared" si="2"/>
        <v/>
      </c>
      <c r="D52" s="49"/>
      <c r="E52" s="49"/>
      <c r="F52" s="49"/>
    </row>
    <row r="53" spans="1:6" s="12" customFormat="1" x14ac:dyDescent="0.25">
      <c r="A53" s="58">
        <v>19</v>
      </c>
      <c r="B53" s="49"/>
      <c r="C53" s="93" t="str">
        <f t="shared" si="2"/>
        <v/>
      </c>
      <c r="D53" s="49"/>
      <c r="E53" s="49"/>
      <c r="F53" s="49"/>
    </row>
    <row r="54" spans="1:6" s="12" customFormat="1" x14ac:dyDescent="0.25">
      <c r="A54" s="58">
        <v>20</v>
      </c>
      <c r="B54" s="49"/>
      <c r="C54" s="93" t="str">
        <f t="shared" si="2"/>
        <v/>
      </c>
      <c r="D54" s="49"/>
      <c r="E54" s="49"/>
      <c r="F54" s="49"/>
    </row>
    <row r="55" spans="1:6" ht="8.25" customHeight="1" x14ac:dyDescent="0.25">
      <c r="A55" s="50"/>
      <c r="B55" s="50"/>
      <c r="C55" s="50"/>
      <c r="D55" s="50"/>
      <c r="E55" s="50"/>
      <c r="F55" s="50"/>
    </row>
    <row r="56" spans="1:6" ht="14.45" customHeight="1" x14ac:dyDescent="0.25">
      <c r="A56" s="56" t="s">
        <v>84</v>
      </c>
      <c r="B56" s="18"/>
      <c r="C56" s="18"/>
      <c r="D56" s="18"/>
      <c r="E56" s="18"/>
      <c r="F56" s="19"/>
    </row>
    <row r="57" spans="1:6" ht="15.75" customHeight="1" x14ac:dyDescent="0.25">
      <c r="A57" s="59" t="s">
        <v>77</v>
      </c>
      <c r="B57" s="59" t="s">
        <v>78</v>
      </c>
      <c r="C57" s="59" t="s">
        <v>79</v>
      </c>
      <c r="D57" s="59" t="s">
        <v>80</v>
      </c>
      <c r="E57" s="59" t="s">
        <v>81</v>
      </c>
      <c r="F57" s="59" t="s">
        <v>82</v>
      </c>
    </row>
    <row r="58" spans="1:6" x14ac:dyDescent="0.25">
      <c r="A58" s="58">
        <v>1</v>
      </c>
      <c r="B58" s="49"/>
      <c r="C58" s="93" t="str">
        <f>IF(B58="","",$A$56)</f>
        <v/>
      </c>
      <c r="D58" s="49"/>
      <c r="E58" s="50"/>
      <c r="F58" s="49"/>
    </row>
    <row r="59" spans="1:6" x14ac:dyDescent="0.25">
      <c r="A59" s="58">
        <v>2</v>
      </c>
      <c r="B59" s="49"/>
      <c r="C59" s="93" t="str">
        <f t="shared" ref="C59:C77" si="3">IF(B59="","",$A$56)</f>
        <v/>
      </c>
      <c r="D59" s="49"/>
      <c r="E59" s="49"/>
      <c r="F59" s="49"/>
    </row>
    <row r="60" spans="1:6" x14ac:dyDescent="0.25">
      <c r="A60" s="58">
        <v>3</v>
      </c>
      <c r="B60" s="49"/>
      <c r="C60" s="93" t="str">
        <f t="shared" si="3"/>
        <v/>
      </c>
      <c r="D60" s="49"/>
      <c r="E60" s="49"/>
      <c r="F60" s="49"/>
    </row>
    <row r="61" spans="1:6" x14ac:dyDescent="0.25">
      <c r="A61" s="58">
        <v>4</v>
      </c>
      <c r="B61" s="49"/>
      <c r="C61" s="93" t="str">
        <f t="shared" si="3"/>
        <v/>
      </c>
      <c r="D61" s="49"/>
      <c r="E61" s="49"/>
      <c r="F61" s="49"/>
    </row>
    <row r="62" spans="1:6" x14ac:dyDescent="0.25">
      <c r="A62" s="58">
        <v>5</v>
      </c>
      <c r="B62" s="49"/>
      <c r="C62" s="93" t="str">
        <f t="shared" si="3"/>
        <v/>
      </c>
      <c r="D62" s="49"/>
      <c r="E62" s="49"/>
      <c r="F62" s="49"/>
    </row>
    <row r="63" spans="1:6" x14ac:dyDescent="0.25">
      <c r="A63" s="58">
        <v>6</v>
      </c>
      <c r="B63" s="49"/>
      <c r="C63" s="93" t="str">
        <f t="shared" si="3"/>
        <v/>
      </c>
      <c r="D63" s="49"/>
      <c r="E63" s="49"/>
      <c r="F63" s="49"/>
    </row>
    <row r="64" spans="1:6" x14ac:dyDescent="0.25">
      <c r="A64" s="58">
        <v>7</v>
      </c>
      <c r="B64" s="49"/>
      <c r="C64" s="93" t="str">
        <f t="shared" si="3"/>
        <v/>
      </c>
      <c r="D64" s="49"/>
      <c r="E64" s="49"/>
      <c r="F64" s="49"/>
    </row>
    <row r="65" spans="1:6" x14ac:dyDescent="0.25">
      <c r="A65" s="58">
        <v>8</v>
      </c>
      <c r="B65" s="49"/>
      <c r="C65" s="93" t="str">
        <f t="shared" si="3"/>
        <v/>
      </c>
      <c r="D65" s="49"/>
      <c r="E65" s="49"/>
      <c r="F65" s="49"/>
    </row>
    <row r="66" spans="1:6" x14ac:dyDescent="0.25">
      <c r="A66" s="58">
        <v>9</v>
      </c>
      <c r="B66" s="49"/>
      <c r="C66" s="93" t="str">
        <f t="shared" si="3"/>
        <v/>
      </c>
      <c r="D66" s="49"/>
      <c r="E66" s="49"/>
      <c r="F66" s="49"/>
    </row>
    <row r="67" spans="1:6" x14ac:dyDescent="0.25">
      <c r="A67" s="58">
        <v>10</v>
      </c>
      <c r="B67" s="49"/>
      <c r="C67" s="93" t="str">
        <f t="shared" si="3"/>
        <v/>
      </c>
      <c r="D67" s="49"/>
      <c r="E67" s="49"/>
      <c r="F67" s="49"/>
    </row>
    <row r="68" spans="1:6" s="12" customFormat="1" x14ac:dyDescent="0.25">
      <c r="A68" s="58">
        <v>11</v>
      </c>
      <c r="B68" s="49"/>
      <c r="C68" s="93" t="str">
        <f t="shared" si="3"/>
        <v/>
      </c>
      <c r="D68" s="49"/>
      <c r="E68" s="49"/>
      <c r="F68" s="49"/>
    </row>
    <row r="69" spans="1:6" s="12" customFormat="1" x14ac:dyDescent="0.25">
      <c r="A69" s="58">
        <v>12</v>
      </c>
      <c r="B69" s="49"/>
      <c r="C69" s="93" t="str">
        <f t="shared" si="3"/>
        <v/>
      </c>
      <c r="D69" s="49"/>
      <c r="E69" s="49"/>
      <c r="F69" s="49"/>
    </row>
    <row r="70" spans="1:6" s="12" customFormat="1" x14ac:dyDescent="0.25">
      <c r="A70" s="58">
        <v>13</v>
      </c>
      <c r="B70" s="49"/>
      <c r="C70" s="93" t="str">
        <f t="shared" si="3"/>
        <v/>
      </c>
      <c r="D70" s="49"/>
      <c r="E70" s="49"/>
      <c r="F70" s="49"/>
    </row>
    <row r="71" spans="1:6" s="12" customFormat="1" x14ac:dyDescent="0.25">
      <c r="A71" s="58">
        <v>14</v>
      </c>
      <c r="B71" s="49"/>
      <c r="C71" s="93" t="str">
        <f t="shared" si="3"/>
        <v/>
      </c>
      <c r="D71" s="49"/>
      <c r="E71" s="49"/>
      <c r="F71" s="49"/>
    </row>
    <row r="72" spans="1:6" s="12" customFormat="1" x14ac:dyDescent="0.25">
      <c r="A72" s="58">
        <v>15</v>
      </c>
      <c r="B72" s="49"/>
      <c r="C72" s="93" t="str">
        <f t="shared" si="3"/>
        <v/>
      </c>
      <c r="D72" s="49"/>
      <c r="E72" s="49"/>
      <c r="F72" s="49"/>
    </row>
    <row r="73" spans="1:6" s="12" customFormat="1" x14ac:dyDescent="0.25">
      <c r="A73" s="58">
        <v>16</v>
      </c>
      <c r="B73" s="49"/>
      <c r="C73" s="93" t="str">
        <f t="shared" si="3"/>
        <v/>
      </c>
      <c r="D73" s="49"/>
      <c r="E73" s="49"/>
      <c r="F73" s="49"/>
    </row>
    <row r="74" spans="1:6" s="12" customFormat="1" x14ac:dyDescent="0.25">
      <c r="A74" s="58">
        <v>17</v>
      </c>
      <c r="B74" s="49"/>
      <c r="C74" s="93" t="str">
        <f t="shared" si="3"/>
        <v/>
      </c>
      <c r="D74" s="49"/>
      <c r="E74" s="49"/>
      <c r="F74" s="49"/>
    </row>
    <row r="75" spans="1:6" s="12" customFormat="1" x14ac:dyDescent="0.25">
      <c r="A75" s="58">
        <v>18</v>
      </c>
      <c r="B75" s="49"/>
      <c r="C75" s="93" t="str">
        <f t="shared" si="3"/>
        <v/>
      </c>
      <c r="D75" s="49"/>
      <c r="E75" s="49"/>
      <c r="F75" s="49"/>
    </row>
    <row r="76" spans="1:6" s="12" customFormat="1" x14ac:dyDescent="0.25">
      <c r="A76" s="58">
        <v>19</v>
      </c>
      <c r="B76" s="49"/>
      <c r="C76" s="93" t="str">
        <f t="shared" si="3"/>
        <v/>
      </c>
      <c r="D76" s="49"/>
      <c r="E76" s="49"/>
      <c r="F76" s="49"/>
    </row>
    <row r="77" spans="1:6" s="12" customFormat="1" x14ac:dyDescent="0.25">
      <c r="A77" s="58">
        <v>20</v>
      </c>
      <c r="B77" s="49"/>
      <c r="C77" s="93" t="str">
        <f t="shared" si="3"/>
        <v/>
      </c>
      <c r="D77" s="49"/>
      <c r="E77" s="49"/>
      <c r="F77" s="49"/>
    </row>
    <row r="78" spans="1:6" ht="7.5" customHeight="1" x14ac:dyDescent="0.25">
      <c r="A78" s="50"/>
      <c r="B78" s="50"/>
      <c r="C78" s="50"/>
      <c r="D78" s="50"/>
      <c r="E78" s="50"/>
      <c r="F78" s="50"/>
    </row>
    <row r="79" spans="1:6" ht="14.45" customHeight="1" x14ac:dyDescent="0.25">
      <c r="A79" s="56" t="s">
        <v>85</v>
      </c>
      <c r="B79" s="18"/>
      <c r="C79" s="18"/>
      <c r="D79" s="18"/>
      <c r="E79" s="18"/>
      <c r="F79" s="19"/>
    </row>
    <row r="80" spans="1:6" ht="15.75" customHeight="1" x14ac:dyDescent="0.25">
      <c r="A80" s="60" t="s">
        <v>77</v>
      </c>
      <c r="B80" s="60" t="s">
        <v>78</v>
      </c>
      <c r="C80" s="60" t="s">
        <v>79</v>
      </c>
      <c r="D80" s="60" t="s">
        <v>80</v>
      </c>
      <c r="E80" s="60" t="s">
        <v>81</v>
      </c>
      <c r="F80" s="60" t="s">
        <v>82</v>
      </c>
    </row>
    <row r="81" spans="1:14" x14ac:dyDescent="0.25">
      <c r="A81" s="58">
        <v>1</v>
      </c>
      <c r="B81" s="49"/>
      <c r="C81" s="93" t="str">
        <f>IF(B81="","",$A$79)</f>
        <v/>
      </c>
      <c r="D81" s="49"/>
      <c r="E81" s="90"/>
      <c r="F81" s="49"/>
    </row>
    <row r="82" spans="1:14" x14ac:dyDescent="0.25">
      <c r="A82" s="58">
        <v>2</v>
      </c>
      <c r="B82" s="49"/>
      <c r="C82" s="93" t="str">
        <f t="shared" ref="C82:C90" si="4">IF(B82="","",$A$79)</f>
        <v/>
      </c>
      <c r="D82" s="49"/>
      <c r="E82" s="49"/>
      <c r="F82" s="49"/>
    </row>
    <row r="83" spans="1:14" x14ac:dyDescent="0.25">
      <c r="A83" s="58">
        <v>3</v>
      </c>
      <c r="B83" s="49"/>
      <c r="C83" s="93" t="str">
        <f t="shared" si="4"/>
        <v/>
      </c>
      <c r="D83" s="49"/>
      <c r="E83" s="49"/>
      <c r="F83" s="49"/>
    </row>
    <row r="84" spans="1:14" x14ac:dyDescent="0.25">
      <c r="A84" s="58">
        <v>4</v>
      </c>
      <c r="B84" s="49"/>
      <c r="C84" s="93" t="str">
        <f t="shared" si="4"/>
        <v/>
      </c>
      <c r="D84" s="49"/>
      <c r="E84" s="49"/>
      <c r="F84" s="49"/>
      <c r="G84" s="12"/>
      <c r="H84" s="12"/>
      <c r="I84" s="12"/>
      <c r="J84" s="12"/>
      <c r="K84" s="12"/>
      <c r="L84" s="12"/>
      <c r="M84" s="12"/>
      <c r="N84" s="12"/>
    </row>
    <row r="85" spans="1:14" x14ac:dyDescent="0.25">
      <c r="A85" s="58">
        <v>5</v>
      </c>
      <c r="B85" s="49"/>
      <c r="C85" s="93" t="str">
        <f t="shared" si="4"/>
        <v/>
      </c>
      <c r="D85" s="49"/>
      <c r="E85" s="49"/>
      <c r="F85" s="49"/>
      <c r="G85" s="12"/>
      <c r="H85" s="12"/>
      <c r="I85" s="12"/>
      <c r="J85" s="12"/>
      <c r="K85" s="12"/>
      <c r="L85" s="12"/>
      <c r="M85" s="12"/>
      <c r="N85" s="12"/>
    </row>
    <row r="86" spans="1:14" x14ac:dyDescent="0.25">
      <c r="A86" s="58">
        <v>6</v>
      </c>
      <c r="B86" s="49"/>
      <c r="C86" s="93" t="str">
        <f t="shared" si="4"/>
        <v/>
      </c>
      <c r="D86" s="49"/>
      <c r="E86" s="49"/>
      <c r="F86" s="49"/>
      <c r="G86" s="12"/>
      <c r="H86" s="12"/>
      <c r="I86" s="12"/>
      <c r="J86" s="12"/>
      <c r="K86" s="12"/>
      <c r="L86" s="12"/>
      <c r="M86" s="12"/>
      <c r="N86" s="12"/>
    </row>
    <row r="87" spans="1:14" x14ac:dyDescent="0.25">
      <c r="A87" s="58">
        <v>7</v>
      </c>
      <c r="B87" s="49"/>
      <c r="C87" s="93" t="str">
        <f t="shared" si="4"/>
        <v/>
      </c>
      <c r="D87" s="49"/>
      <c r="E87" s="49"/>
      <c r="F87" s="49"/>
      <c r="G87" s="12"/>
      <c r="H87" s="12"/>
      <c r="I87" s="12"/>
      <c r="J87" s="12"/>
      <c r="K87" s="12"/>
      <c r="L87" s="12"/>
      <c r="M87" s="12"/>
      <c r="N87" s="12"/>
    </row>
    <row r="88" spans="1:14" x14ac:dyDescent="0.25">
      <c r="A88" s="58">
        <v>8</v>
      </c>
      <c r="B88" s="49"/>
      <c r="C88" s="93" t="str">
        <f t="shared" si="4"/>
        <v/>
      </c>
      <c r="D88" s="49"/>
      <c r="E88" s="49"/>
      <c r="F88" s="49"/>
      <c r="G88" s="12"/>
      <c r="H88" s="12"/>
      <c r="I88" s="12"/>
      <c r="J88" s="12"/>
      <c r="K88" s="12"/>
      <c r="L88" s="12"/>
      <c r="M88" s="12"/>
      <c r="N88" s="12"/>
    </row>
    <row r="89" spans="1:14" x14ac:dyDescent="0.25">
      <c r="A89" s="58">
        <v>9</v>
      </c>
      <c r="B89" s="49"/>
      <c r="C89" s="93" t="str">
        <f t="shared" si="4"/>
        <v/>
      </c>
      <c r="D89" s="49"/>
      <c r="E89" s="49"/>
      <c r="F89" s="49"/>
      <c r="G89" s="12"/>
      <c r="H89" s="12"/>
      <c r="I89" s="12"/>
      <c r="J89" s="12"/>
      <c r="K89" s="12"/>
      <c r="L89" s="12"/>
      <c r="M89" s="12"/>
      <c r="N89" s="12"/>
    </row>
    <row r="90" spans="1:14" x14ac:dyDescent="0.25">
      <c r="A90" s="58">
        <v>10</v>
      </c>
      <c r="B90" s="49"/>
      <c r="C90" s="93" t="str">
        <f t="shared" si="4"/>
        <v/>
      </c>
      <c r="D90" s="49"/>
      <c r="E90" s="49"/>
      <c r="F90" s="49"/>
      <c r="G90" s="12"/>
      <c r="H90" s="12"/>
      <c r="I90" s="12"/>
      <c r="J90" s="12"/>
      <c r="K90" s="12"/>
      <c r="L90" s="12"/>
      <c r="M90" s="12"/>
      <c r="N90" s="12"/>
    </row>
    <row r="91" spans="1:14" s="12" customFormat="1" x14ac:dyDescent="0.25">
      <c r="A91" s="58">
        <v>11</v>
      </c>
      <c r="B91" s="49"/>
      <c r="C91" s="93" t="str">
        <f t="shared" ref="C91:C100" si="5">IF(B91="","",$A$79)</f>
        <v/>
      </c>
      <c r="D91" s="49"/>
      <c r="E91" s="49"/>
      <c r="F91" s="49"/>
    </row>
    <row r="92" spans="1:14" s="12" customFormat="1" x14ac:dyDescent="0.25">
      <c r="A92" s="58">
        <v>12</v>
      </c>
      <c r="B92" s="49"/>
      <c r="C92" s="93" t="str">
        <f t="shared" si="5"/>
        <v/>
      </c>
      <c r="D92" s="49"/>
      <c r="E92" s="49"/>
      <c r="F92" s="49"/>
    </row>
    <row r="93" spans="1:14" s="12" customFormat="1" x14ac:dyDescent="0.25">
      <c r="A93" s="58">
        <v>13</v>
      </c>
      <c r="B93" s="49"/>
      <c r="C93" s="93" t="str">
        <f t="shared" si="5"/>
        <v/>
      </c>
      <c r="D93" s="49"/>
      <c r="E93" s="49"/>
      <c r="F93" s="49"/>
    </row>
    <row r="94" spans="1:14" s="12" customFormat="1" x14ac:dyDescent="0.25">
      <c r="A94" s="58">
        <v>14</v>
      </c>
      <c r="B94" s="49"/>
      <c r="C94" s="93" t="str">
        <f t="shared" si="5"/>
        <v/>
      </c>
      <c r="D94" s="49"/>
      <c r="E94" s="49"/>
      <c r="F94" s="49"/>
    </row>
    <row r="95" spans="1:14" s="12" customFormat="1" x14ac:dyDescent="0.25">
      <c r="A95" s="58">
        <v>15</v>
      </c>
      <c r="B95" s="49"/>
      <c r="C95" s="93" t="str">
        <f t="shared" si="5"/>
        <v/>
      </c>
      <c r="D95" s="49"/>
      <c r="E95" s="49"/>
      <c r="F95" s="49"/>
    </row>
    <row r="96" spans="1:14" s="12" customFormat="1" x14ac:dyDescent="0.25">
      <c r="A96" s="58">
        <v>16</v>
      </c>
      <c r="B96" s="49"/>
      <c r="C96" s="93" t="str">
        <f t="shared" si="5"/>
        <v/>
      </c>
      <c r="D96" s="49"/>
      <c r="E96" s="49"/>
      <c r="F96" s="49"/>
    </row>
    <row r="97" spans="1:14" s="12" customFormat="1" x14ac:dyDescent="0.25">
      <c r="A97" s="58">
        <v>17</v>
      </c>
      <c r="B97" s="49"/>
      <c r="C97" s="93" t="str">
        <f t="shared" si="5"/>
        <v/>
      </c>
      <c r="D97" s="49"/>
      <c r="E97" s="49"/>
      <c r="F97" s="49"/>
    </row>
    <row r="98" spans="1:14" s="12" customFormat="1" x14ac:dyDescent="0.25">
      <c r="A98" s="58">
        <v>18</v>
      </c>
      <c r="B98" s="49"/>
      <c r="C98" s="93" t="str">
        <f t="shared" si="5"/>
        <v/>
      </c>
      <c r="D98" s="49"/>
      <c r="E98" s="49"/>
      <c r="F98" s="49"/>
    </row>
    <row r="99" spans="1:14" s="12" customFormat="1" x14ac:dyDescent="0.25">
      <c r="A99" s="58">
        <v>19</v>
      </c>
      <c r="B99" s="49"/>
      <c r="C99" s="93" t="str">
        <f t="shared" si="5"/>
        <v/>
      </c>
      <c r="D99" s="49"/>
      <c r="E99" s="49"/>
      <c r="F99" s="49"/>
    </row>
    <row r="100" spans="1:14" s="12" customFormat="1" x14ac:dyDescent="0.25">
      <c r="A100" s="58">
        <v>20</v>
      </c>
      <c r="B100" s="49"/>
      <c r="C100" s="93" t="str">
        <f t="shared" si="5"/>
        <v/>
      </c>
      <c r="D100" s="49"/>
      <c r="E100" s="49"/>
      <c r="F100" s="49"/>
    </row>
    <row r="101" spans="1:14" ht="8.25" customHeight="1" x14ac:dyDescent="0.25">
      <c r="A101" s="50"/>
      <c r="B101" s="50"/>
      <c r="C101" s="50"/>
      <c r="D101" s="50"/>
      <c r="E101" s="50"/>
      <c r="F101" s="50"/>
      <c r="G101" s="12"/>
      <c r="H101" s="12"/>
      <c r="I101" s="12"/>
      <c r="J101" s="12"/>
      <c r="K101" s="12"/>
      <c r="L101" s="12"/>
      <c r="M101" s="12"/>
      <c r="N101" s="12"/>
    </row>
    <row r="102" spans="1:14" ht="14.45" customHeight="1" x14ac:dyDescent="0.25">
      <c r="A102" s="61" t="s">
        <v>86</v>
      </c>
      <c r="B102" s="18"/>
      <c r="C102" s="18"/>
      <c r="D102" s="18"/>
      <c r="E102" s="18"/>
      <c r="F102" s="19"/>
      <c r="G102" s="12"/>
      <c r="H102" s="12"/>
      <c r="I102" s="12"/>
      <c r="J102" s="12"/>
      <c r="K102" s="12"/>
      <c r="L102" s="12"/>
      <c r="M102" s="12"/>
      <c r="N102" s="12"/>
    </row>
    <row r="103" spans="1:14" ht="15.75" customHeight="1" x14ac:dyDescent="0.25">
      <c r="A103" s="62" t="s">
        <v>77</v>
      </c>
      <c r="B103" s="62" t="s">
        <v>78</v>
      </c>
      <c r="C103" s="62" t="s">
        <v>79</v>
      </c>
      <c r="D103" s="62" t="s">
        <v>80</v>
      </c>
      <c r="E103" s="62" t="s">
        <v>81</v>
      </c>
      <c r="F103" s="62" t="s">
        <v>82</v>
      </c>
      <c r="G103" s="12"/>
      <c r="H103" s="12"/>
      <c r="I103" s="12"/>
      <c r="J103" s="12"/>
      <c r="K103" s="12"/>
      <c r="L103" s="12"/>
      <c r="M103" s="12"/>
      <c r="N103" s="12"/>
    </row>
    <row r="104" spans="1:14" x14ac:dyDescent="0.25">
      <c r="A104" s="58">
        <v>1</v>
      </c>
      <c r="B104" s="49"/>
      <c r="C104" s="93" t="str">
        <f>IF(B104="","",$A$102)</f>
        <v/>
      </c>
      <c r="D104" s="49"/>
      <c r="E104" s="90"/>
      <c r="F104" s="49"/>
      <c r="G104" s="12"/>
      <c r="H104" s="12"/>
      <c r="I104" s="12"/>
      <c r="J104" s="12"/>
      <c r="K104" s="12"/>
      <c r="L104" s="12"/>
      <c r="M104" s="12"/>
      <c r="N104" s="12"/>
    </row>
    <row r="105" spans="1:14" x14ac:dyDescent="0.25">
      <c r="A105" s="58">
        <v>2</v>
      </c>
      <c r="B105" s="49"/>
      <c r="C105" s="93" t="str">
        <f t="shared" ref="C105:C113" si="6">IF(B105="","",$A$102)</f>
        <v/>
      </c>
      <c r="D105" s="49"/>
      <c r="E105" s="49"/>
      <c r="F105" s="49"/>
      <c r="G105" s="12"/>
      <c r="H105" s="12"/>
      <c r="I105" s="12"/>
      <c r="J105" s="12"/>
      <c r="K105" s="12"/>
      <c r="L105" s="12"/>
      <c r="M105" s="12"/>
      <c r="N105" s="12"/>
    </row>
    <row r="106" spans="1:14" x14ac:dyDescent="0.25">
      <c r="A106" s="58">
        <v>3</v>
      </c>
      <c r="B106" s="49"/>
      <c r="C106" s="93" t="str">
        <f t="shared" si="6"/>
        <v/>
      </c>
      <c r="D106" s="49"/>
      <c r="E106" s="49"/>
      <c r="F106" s="49"/>
      <c r="G106" s="12"/>
      <c r="H106" s="12"/>
      <c r="I106" s="12"/>
      <c r="J106" s="12"/>
      <c r="K106" s="12"/>
      <c r="L106" s="12"/>
      <c r="M106" s="12"/>
      <c r="N106" s="12"/>
    </row>
    <row r="107" spans="1:14" x14ac:dyDescent="0.25">
      <c r="A107" s="58">
        <v>4</v>
      </c>
      <c r="B107" s="49"/>
      <c r="C107" s="93" t="str">
        <f t="shared" si="6"/>
        <v/>
      </c>
      <c r="D107" s="49"/>
      <c r="E107" s="49"/>
      <c r="F107" s="49"/>
      <c r="G107" s="12"/>
      <c r="H107" s="12"/>
      <c r="I107" s="12"/>
      <c r="J107" s="12"/>
      <c r="K107" s="12"/>
      <c r="L107" s="12"/>
      <c r="M107" s="12"/>
      <c r="N107" s="12"/>
    </row>
    <row r="108" spans="1:14" x14ac:dyDescent="0.25">
      <c r="A108" s="58">
        <v>5</v>
      </c>
      <c r="B108" s="49"/>
      <c r="C108" s="93" t="str">
        <f t="shared" si="6"/>
        <v/>
      </c>
      <c r="D108" s="49"/>
      <c r="E108" s="49"/>
      <c r="F108" s="49"/>
      <c r="G108" s="12"/>
      <c r="H108" s="12"/>
      <c r="I108" s="12"/>
      <c r="J108" s="12"/>
      <c r="K108" s="12"/>
      <c r="L108" s="12"/>
      <c r="M108" s="12"/>
      <c r="N108" s="12"/>
    </row>
    <row r="109" spans="1:14" x14ac:dyDescent="0.25">
      <c r="A109" s="58">
        <v>6</v>
      </c>
      <c r="B109" s="49"/>
      <c r="C109" s="93" t="str">
        <f t="shared" si="6"/>
        <v/>
      </c>
      <c r="D109" s="49"/>
      <c r="E109" s="49"/>
      <c r="F109" s="49"/>
      <c r="G109" s="12"/>
      <c r="H109" s="12"/>
      <c r="I109" s="12"/>
      <c r="J109" s="12"/>
      <c r="K109" s="12"/>
      <c r="L109" s="12"/>
      <c r="M109" s="12"/>
      <c r="N109" s="12"/>
    </row>
    <row r="110" spans="1:14" x14ac:dyDescent="0.25">
      <c r="A110" s="58">
        <v>7</v>
      </c>
      <c r="B110" s="49"/>
      <c r="C110" s="93" t="str">
        <f t="shared" si="6"/>
        <v/>
      </c>
      <c r="D110" s="49"/>
      <c r="E110" s="49"/>
      <c r="F110" s="49"/>
      <c r="G110" s="12"/>
      <c r="H110" s="12"/>
      <c r="I110" s="12"/>
      <c r="J110" s="12"/>
      <c r="K110" s="12"/>
      <c r="L110" s="12"/>
      <c r="M110" s="12"/>
      <c r="N110" s="12"/>
    </row>
    <row r="111" spans="1:14" x14ac:dyDescent="0.25">
      <c r="A111" s="58">
        <v>8</v>
      </c>
      <c r="B111" s="49"/>
      <c r="C111" s="93" t="str">
        <f t="shared" si="6"/>
        <v/>
      </c>
      <c r="D111" s="49"/>
      <c r="E111" s="49"/>
      <c r="F111" s="49"/>
      <c r="G111" s="12"/>
      <c r="H111" s="12"/>
      <c r="I111" s="12"/>
      <c r="J111" s="12"/>
      <c r="K111" s="12"/>
      <c r="L111" s="12"/>
      <c r="M111" s="12"/>
      <c r="N111" s="12"/>
    </row>
    <row r="112" spans="1:14" x14ac:dyDescent="0.25">
      <c r="A112" s="58">
        <v>9</v>
      </c>
      <c r="B112" s="49"/>
      <c r="C112" s="93" t="str">
        <f t="shared" si="6"/>
        <v/>
      </c>
      <c r="D112" s="49"/>
      <c r="E112" s="49"/>
      <c r="F112" s="49"/>
      <c r="G112" s="12"/>
      <c r="H112" s="12"/>
      <c r="I112" s="12"/>
      <c r="J112" s="12"/>
      <c r="K112" s="12"/>
      <c r="L112" s="12"/>
      <c r="M112" s="12"/>
      <c r="N112" s="12"/>
    </row>
    <row r="113" spans="1:14" x14ac:dyDescent="0.25">
      <c r="A113" s="58">
        <v>10</v>
      </c>
      <c r="B113" s="49"/>
      <c r="C113" s="93" t="str">
        <f t="shared" si="6"/>
        <v/>
      </c>
      <c r="D113" s="49"/>
      <c r="E113" s="49"/>
      <c r="F113" s="49"/>
      <c r="G113" s="12"/>
      <c r="H113" s="12"/>
      <c r="I113" s="12"/>
      <c r="J113" s="12"/>
      <c r="K113" s="12"/>
      <c r="L113" s="12"/>
      <c r="M113" s="12"/>
      <c r="N113" s="12"/>
    </row>
    <row r="114" spans="1:14" s="12" customFormat="1" x14ac:dyDescent="0.25">
      <c r="A114" s="58">
        <v>11</v>
      </c>
      <c r="B114" s="49"/>
      <c r="C114" s="93" t="str">
        <f t="shared" ref="C114:C123" si="7">IF(B114="","",$A$102)</f>
        <v/>
      </c>
      <c r="D114" s="49"/>
      <c r="E114" s="49"/>
      <c r="F114" s="49"/>
    </row>
    <row r="115" spans="1:14" s="12" customFormat="1" x14ac:dyDescent="0.25">
      <c r="A115" s="58">
        <v>12</v>
      </c>
      <c r="B115" s="49"/>
      <c r="C115" s="93" t="str">
        <f t="shared" si="7"/>
        <v/>
      </c>
      <c r="D115" s="49"/>
      <c r="E115" s="49"/>
      <c r="F115" s="49"/>
    </row>
    <row r="116" spans="1:14" s="12" customFormat="1" x14ac:dyDescent="0.25">
      <c r="A116" s="58">
        <v>13</v>
      </c>
      <c r="B116" s="49"/>
      <c r="C116" s="93" t="str">
        <f t="shared" si="7"/>
        <v/>
      </c>
      <c r="D116" s="49"/>
      <c r="E116" s="49"/>
      <c r="F116" s="49"/>
    </row>
    <row r="117" spans="1:14" s="12" customFormat="1" x14ac:dyDescent="0.25">
      <c r="A117" s="58">
        <v>14</v>
      </c>
      <c r="B117" s="49"/>
      <c r="C117" s="93" t="str">
        <f t="shared" si="7"/>
        <v/>
      </c>
      <c r="D117" s="49"/>
      <c r="E117" s="49"/>
      <c r="F117" s="49"/>
    </row>
    <row r="118" spans="1:14" s="12" customFormat="1" x14ac:dyDescent="0.25">
      <c r="A118" s="58">
        <v>15</v>
      </c>
      <c r="B118" s="49"/>
      <c r="C118" s="93" t="str">
        <f t="shared" si="7"/>
        <v/>
      </c>
      <c r="D118" s="49"/>
      <c r="E118" s="49"/>
      <c r="F118" s="49"/>
    </row>
    <row r="119" spans="1:14" s="12" customFormat="1" x14ac:dyDescent="0.25">
      <c r="A119" s="58">
        <v>16</v>
      </c>
      <c r="B119" s="49"/>
      <c r="C119" s="93" t="str">
        <f t="shared" si="7"/>
        <v/>
      </c>
      <c r="D119" s="49"/>
      <c r="E119" s="49"/>
      <c r="F119" s="49"/>
    </row>
    <row r="120" spans="1:14" s="12" customFormat="1" x14ac:dyDescent="0.25">
      <c r="A120" s="58">
        <v>17</v>
      </c>
      <c r="B120" s="49"/>
      <c r="C120" s="93" t="str">
        <f t="shared" si="7"/>
        <v/>
      </c>
      <c r="D120" s="49"/>
      <c r="E120" s="49"/>
      <c r="F120" s="49"/>
    </row>
    <row r="121" spans="1:14" s="12" customFormat="1" x14ac:dyDescent="0.25">
      <c r="A121" s="58">
        <v>18</v>
      </c>
      <c r="B121" s="49"/>
      <c r="C121" s="93" t="str">
        <f t="shared" si="7"/>
        <v/>
      </c>
      <c r="D121" s="49"/>
      <c r="E121" s="49"/>
      <c r="F121" s="49"/>
    </row>
    <row r="122" spans="1:14" s="12" customFormat="1" x14ac:dyDescent="0.25">
      <c r="A122" s="58">
        <v>19</v>
      </c>
      <c r="B122" s="49"/>
      <c r="C122" s="93" t="str">
        <f t="shared" si="7"/>
        <v/>
      </c>
      <c r="D122" s="49"/>
      <c r="E122" s="49"/>
      <c r="F122" s="49"/>
    </row>
    <row r="123" spans="1:14" s="12" customFormat="1" x14ac:dyDescent="0.25">
      <c r="A123" s="58">
        <v>20</v>
      </c>
      <c r="B123" s="49"/>
      <c r="C123" s="93" t="str">
        <f t="shared" si="7"/>
        <v/>
      </c>
      <c r="D123" s="49"/>
      <c r="E123" s="49"/>
      <c r="F123" s="49"/>
    </row>
    <row r="124" spans="1:14" ht="6.75" customHeight="1" x14ac:dyDescent="0.25">
      <c r="A124" s="12"/>
      <c r="B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14.45" customHeight="1" x14ac:dyDescent="0.25">
      <c r="A125" s="63" t="s">
        <v>87</v>
      </c>
      <c r="B125" s="14"/>
      <c r="C125" s="14"/>
      <c r="D125" s="14"/>
      <c r="E125" s="14"/>
      <c r="F125" s="15"/>
      <c r="G125" s="16"/>
      <c r="H125" s="16"/>
      <c r="I125" s="12"/>
      <c r="J125" s="12"/>
      <c r="K125" s="12"/>
      <c r="L125" s="12"/>
      <c r="M125" s="12"/>
      <c r="N125" s="34"/>
    </row>
    <row r="126" spans="1:14" ht="15.75" x14ac:dyDescent="0.25">
      <c r="A126" s="17" t="s">
        <v>77</v>
      </c>
      <c r="B126" s="17" t="s">
        <v>78</v>
      </c>
      <c r="C126" s="17"/>
      <c r="D126" s="17" t="s">
        <v>80</v>
      </c>
      <c r="E126" s="17" t="s">
        <v>81</v>
      </c>
      <c r="F126" s="17" t="s">
        <v>88</v>
      </c>
      <c r="G126" s="17" t="s">
        <v>89</v>
      </c>
      <c r="H126" s="17" t="s">
        <v>90</v>
      </c>
      <c r="I126" s="12"/>
      <c r="J126" s="12"/>
      <c r="K126" s="12"/>
      <c r="L126" s="12"/>
      <c r="M126" s="12"/>
      <c r="N126" s="12"/>
    </row>
    <row r="127" spans="1:14" x14ac:dyDescent="0.25">
      <c r="A127" s="58">
        <v>1</v>
      </c>
      <c r="B127" s="49"/>
      <c r="C127" s="49"/>
      <c r="D127" s="64" t="str">
        <f t="shared" ref="D127:D146" si="8">IF(B127="","",VLOOKUP(B127,$B$11:$E$123,3,FALSE))</f>
        <v/>
      </c>
      <c r="E127" s="65" t="str">
        <f t="shared" ref="E127:E146" si="9">IF(B127="","",VLOOKUP(B127,$B$12:$E$123,4,FALSE))</f>
        <v/>
      </c>
      <c r="F127" s="64" t="str">
        <f>IF(B127="","",VLOOKUP(B127,$B$12:$E$123,2,FALSE))</f>
        <v/>
      </c>
      <c r="G127" s="49"/>
      <c r="H127" s="49"/>
      <c r="I127" s="12"/>
      <c r="J127" s="12"/>
      <c r="K127" s="12" t="s">
        <v>92</v>
      </c>
      <c r="L127" s="12" t="s">
        <v>93</v>
      </c>
      <c r="M127" s="12" t="s">
        <v>91</v>
      </c>
      <c r="N127" s="12"/>
    </row>
    <row r="128" spans="1:14" x14ac:dyDescent="0.25">
      <c r="A128" s="58">
        <v>2</v>
      </c>
      <c r="B128" s="49"/>
      <c r="C128" s="49"/>
      <c r="D128" s="64" t="str">
        <f t="shared" si="8"/>
        <v/>
      </c>
      <c r="E128" s="65" t="str">
        <f t="shared" si="9"/>
        <v/>
      </c>
      <c r="F128" s="64" t="str">
        <f t="shared" ref="F128:F146" si="10">IF(B128="","",VLOOKUP(B128,$B$12:$E$123,2,FALSE))</f>
        <v/>
      </c>
      <c r="G128" s="49"/>
      <c r="H128" s="49"/>
      <c r="I128" s="12"/>
      <c r="J128" s="12"/>
      <c r="K128" s="12" t="s">
        <v>94</v>
      </c>
      <c r="L128" s="12" t="s">
        <v>95</v>
      </c>
      <c r="M128" s="12" t="s">
        <v>96</v>
      </c>
      <c r="N128" s="12"/>
    </row>
    <row r="129" spans="1:14" x14ac:dyDescent="0.25">
      <c r="A129" s="58">
        <v>3</v>
      </c>
      <c r="B129" s="49"/>
      <c r="C129" s="49"/>
      <c r="D129" s="64" t="str">
        <f t="shared" si="8"/>
        <v/>
      </c>
      <c r="E129" s="65" t="str">
        <f t="shared" si="9"/>
        <v/>
      </c>
      <c r="F129" s="64" t="str">
        <f t="shared" si="10"/>
        <v/>
      </c>
      <c r="G129" s="49"/>
      <c r="H129" s="49"/>
      <c r="I129" s="12"/>
      <c r="J129" s="12"/>
      <c r="K129" s="12"/>
      <c r="L129" s="12" t="s">
        <v>97</v>
      </c>
      <c r="M129" s="12"/>
      <c r="N129" s="12"/>
    </row>
    <row r="130" spans="1:14" x14ac:dyDescent="0.25">
      <c r="A130" s="58">
        <v>4</v>
      </c>
      <c r="B130" s="49"/>
      <c r="C130" s="49"/>
      <c r="D130" s="64" t="str">
        <f t="shared" si="8"/>
        <v/>
      </c>
      <c r="E130" s="65" t="str">
        <f t="shared" si="9"/>
        <v/>
      </c>
      <c r="F130" s="64" t="str">
        <f t="shared" si="10"/>
        <v/>
      </c>
      <c r="G130" s="49"/>
      <c r="H130" s="49"/>
      <c r="I130" s="12"/>
      <c r="J130" s="12"/>
      <c r="K130" s="12"/>
      <c r="L130" s="12" t="s">
        <v>98</v>
      </c>
      <c r="M130" s="12"/>
      <c r="N130" s="12"/>
    </row>
    <row r="131" spans="1:14" x14ac:dyDescent="0.25">
      <c r="A131" s="58">
        <v>5</v>
      </c>
      <c r="B131" s="49"/>
      <c r="C131" s="49"/>
      <c r="D131" s="64" t="str">
        <f t="shared" si="8"/>
        <v/>
      </c>
      <c r="E131" s="65" t="str">
        <f t="shared" si="9"/>
        <v/>
      </c>
      <c r="F131" s="64" t="str">
        <f t="shared" si="10"/>
        <v/>
      </c>
      <c r="G131" s="49"/>
      <c r="H131" s="49"/>
      <c r="I131" s="12"/>
      <c r="J131" s="12"/>
      <c r="K131" s="12"/>
      <c r="L131" s="12" t="s">
        <v>99</v>
      </c>
      <c r="M131" s="12"/>
      <c r="N131" s="12"/>
    </row>
    <row r="132" spans="1:14" x14ac:dyDescent="0.25">
      <c r="A132" s="58">
        <v>6</v>
      </c>
      <c r="B132" s="49"/>
      <c r="C132" s="49"/>
      <c r="D132" s="64" t="str">
        <f t="shared" si="8"/>
        <v/>
      </c>
      <c r="E132" s="65" t="str">
        <f t="shared" si="9"/>
        <v/>
      </c>
      <c r="F132" s="64" t="str">
        <f t="shared" si="10"/>
        <v/>
      </c>
      <c r="G132" s="49"/>
      <c r="H132" s="49"/>
      <c r="I132" s="12"/>
      <c r="J132" s="12"/>
      <c r="K132" s="12"/>
      <c r="L132" s="12"/>
      <c r="M132" s="12"/>
      <c r="N132" s="12"/>
    </row>
    <row r="133" spans="1:14" x14ac:dyDescent="0.25">
      <c r="A133" s="58">
        <v>7</v>
      </c>
      <c r="B133" s="49"/>
      <c r="C133" s="49"/>
      <c r="D133" s="64" t="str">
        <f t="shared" si="8"/>
        <v/>
      </c>
      <c r="E133" s="65" t="str">
        <f t="shared" si="9"/>
        <v/>
      </c>
      <c r="F133" s="64" t="str">
        <f t="shared" si="10"/>
        <v/>
      </c>
      <c r="G133" s="49"/>
      <c r="H133" s="49"/>
      <c r="I133" s="12"/>
      <c r="J133" s="12"/>
      <c r="K133" s="12"/>
      <c r="L133" s="12"/>
      <c r="M133" s="12"/>
      <c r="N133" s="12"/>
    </row>
    <row r="134" spans="1:14" x14ac:dyDescent="0.25">
      <c r="A134" s="58">
        <v>8</v>
      </c>
      <c r="B134" s="49"/>
      <c r="C134" s="49"/>
      <c r="D134" s="64" t="str">
        <f t="shared" si="8"/>
        <v/>
      </c>
      <c r="E134" s="65" t="str">
        <f t="shared" si="9"/>
        <v/>
      </c>
      <c r="F134" s="64" t="str">
        <f t="shared" si="10"/>
        <v/>
      </c>
      <c r="G134" s="49"/>
      <c r="H134" s="49"/>
      <c r="I134" s="12"/>
      <c r="J134" s="12"/>
      <c r="K134" s="12"/>
      <c r="L134" s="12"/>
      <c r="M134" s="12"/>
      <c r="N134" s="12"/>
    </row>
    <row r="135" spans="1:14" x14ac:dyDescent="0.25">
      <c r="A135" s="58">
        <v>9</v>
      </c>
      <c r="B135" s="49"/>
      <c r="C135" s="49"/>
      <c r="D135" s="64" t="str">
        <f t="shared" si="8"/>
        <v/>
      </c>
      <c r="E135" s="65" t="str">
        <f t="shared" si="9"/>
        <v/>
      </c>
      <c r="F135" s="64" t="str">
        <f t="shared" si="10"/>
        <v/>
      </c>
      <c r="G135" s="49"/>
      <c r="H135" s="49"/>
      <c r="I135" s="12"/>
      <c r="J135" s="12"/>
      <c r="K135" s="12"/>
      <c r="L135" s="12"/>
      <c r="M135" s="12"/>
      <c r="N135" s="12"/>
    </row>
    <row r="136" spans="1:14" x14ac:dyDescent="0.25">
      <c r="A136" s="58">
        <v>10</v>
      </c>
      <c r="B136" s="49"/>
      <c r="C136" s="49"/>
      <c r="D136" s="64" t="str">
        <f t="shared" si="8"/>
        <v/>
      </c>
      <c r="E136" s="65" t="str">
        <f t="shared" si="9"/>
        <v/>
      </c>
      <c r="F136" s="64" t="str">
        <f t="shared" si="10"/>
        <v/>
      </c>
      <c r="G136" s="49"/>
      <c r="H136" s="49"/>
      <c r="I136" s="12"/>
      <c r="J136" s="12"/>
      <c r="K136" s="12"/>
      <c r="L136" s="12"/>
      <c r="M136" s="12"/>
      <c r="N136" s="12"/>
    </row>
    <row r="137" spans="1:14" x14ac:dyDescent="0.25">
      <c r="A137" s="58">
        <v>11</v>
      </c>
      <c r="B137" s="49"/>
      <c r="C137" s="49"/>
      <c r="D137" s="64" t="str">
        <f t="shared" si="8"/>
        <v/>
      </c>
      <c r="E137" s="65" t="str">
        <f t="shared" si="9"/>
        <v/>
      </c>
      <c r="F137" s="64" t="str">
        <f t="shared" si="10"/>
        <v/>
      </c>
      <c r="G137" s="49"/>
      <c r="H137" s="49"/>
      <c r="I137" s="12"/>
      <c r="J137" s="12"/>
      <c r="K137" s="12"/>
      <c r="L137" s="12"/>
      <c r="M137" s="12"/>
      <c r="N137" s="12"/>
    </row>
    <row r="138" spans="1:14" x14ac:dyDescent="0.25">
      <c r="A138" s="58">
        <v>12</v>
      </c>
      <c r="B138" s="49"/>
      <c r="C138" s="49"/>
      <c r="D138" s="64" t="str">
        <f t="shared" si="8"/>
        <v/>
      </c>
      <c r="E138" s="65" t="str">
        <f t="shared" si="9"/>
        <v/>
      </c>
      <c r="F138" s="64" t="str">
        <f t="shared" si="10"/>
        <v/>
      </c>
      <c r="G138" s="49"/>
      <c r="H138" s="49"/>
      <c r="I138" s="12"/>
      <c r="J138" s="12"/>
      <c r="K138" s="12"/>
      <c r="L138" s="12"/>
      <c r="M138" s="12"/>
      <c r="N138" s="12"/>
    </row>
    <row r="139" spans="1:14" x14ac:dyDescent="0.25">
      <c r="A139" s="58">
        <v>13</v>
      </c>
      <c r="B139" s="49"/>
      <c r="C139" s="49"/>
      <c r="D139" s="64" t="str">
        <f t="shared" si="8"/>
        <v/>
      </c>
      <c r="E139" s="65" t="str">
        <f t="shared" si="9"/>
        <v/>
      </c>
      <c r="F139" s="64" t="str">
        <f t="shared" si="10"/>
        <v/>
      </c>
      <c r="G139" s="49"/>
      <c r="H139" s="49"/>
      <c r="I139" s="12"/>
      <c r="J139" s="12"/>
      <c r="K139" s="12"/>
      <c r="L139" s="12"/>
      <c r="M139" s="12"/>
      <c r="N139" s="12"/>
    </row>
    <row r="140" spans="1:14" x14ac:dyDescent="0.25">
      <c r="A140" s="58">
        <v>14</v>
      </c>
      <c r="B140" s="49"/>
      <c r="C140" s="49"/>
      <c r="D140" s="64" t="str">
        <f t="shared" si="8"/>
        <v/>
      </c>
      <c r="E140" s="65" t="str">
        <f t="shared" si="9"/>
        <v/>
      </c>
      <c r="F140" s="64" t="str">
        <f t="shared" si="10"/>
        <v/>
      </c>
      <c r="G140" s="49"/>
      <c r="H140" s="49"/>
      <c r="I140" s="12"/>
      <c r="J140" s="12"/>
      <c r="K140" s="12"/>
      <c r="L140" s="12"/>
      <c r="M140" s="12"/>
      <c r="N140" s="12"/>
    </row>
    <row r="141" spans="1:14" x14ac:dyDescent="0.25">
      <c r="A141" s="58">
        <v>15</v>
      </c>
      <c r="B141" s="49"/>
      <c r="C141" s="49"/>
      <c r="D141" s="64" t="str">
        <f t="shared" si="8"/>
        <v/>
      </c>
      <c r="E141" s="65" t="str">
        <f t="shared" si="9"/>
        <v/>
      </c>
      <c r="F141" s="64" t="str">
        <f t="shared" si="10"/>
        <v/>
      </c>
      <c r="G141" s="49"/>
      <c r="H141" s="49"/>
      <c r="I141" s="12"/>
      <c r="J141" s="12"/>
      <c r="K141" s="12"/>
      <c r="L141" s="12"/>
      <c r="M141" s="12"/>
      <c r="N141" s="12"/>
    </row>
    <row r="142" spans="1:14" x14ac:dyDescent="0.25">
      <c r="A142" s="58">
        <v>16</v>
      </c>
      <c r="B142" s="49"/>
      <c r="C142" s="49"/>
      <c r="D142" s="64" t="str">
        <f t="shared" si="8"/>
        <v/>
      </c>
      <c r="E142" s="65" t="str">
        <f t="shared" si="9"/>
        <v/>
      </c>
      <c r="F142" s="64" t="str">
        <f t="shared" si="10"/>
        <v/>
      </c>
      <c r="G142" s="49"/>
      <c r="H142" s="49"/>
      <c r="I142" s="12"/>
      <c r="J142" s="12"/>
      <c r="K142" s="12"/>
      <c r="L142" s="12"/>
      <c r="M142" s="12"/>
      <c r="N142" s="12"/>
    </row>
    <row r="143" spans="1:14" x14ac:dyDescent="0.25">
      <c r="A143" s="58">
        <v>17</v>
      </c>
      <c r="B143" s="49"/>
      <c r="C143" s="49"/>
      <c r="D143" s="64" t="str">
        <f t="shared" si="8"/>
        <v/>
      </c>
      <c r="E143" s="65" t="str">
        <f t="shared" si="9"/>
        <v/>
      </c>
      <c r="F143" s="64" t="str">
        <f t="shared" si="10"/>
        <v/>
      </c>
      <c r="G143" s="49"/>
      <c r="H143" s="49"/>
      <c r="I143" s="12"/>
      <c r="J143" s="12"/>
      <c r="K143" s="12"/>
      <c r="L143" s="12"/>
      <c r="M143" s="12"/>
      <c r="N143" s="12"/>
    </row>
    <row r="144" spans="1:14" x14ac:dyDescent="0.25">
      <c r="A144" s="58">
        <v>18</v>
      </c>
      <c r="B144" s="49"/>
      <c r="C144" s="49"/>
      <c r="D144" s="64" t="str">
        <f t="shared" si="8"/>
        <v/>
      </c>
      <c r="E144" s="65" t="str">
        <f t="shared" si="9"/>
        <v/>
      </c>
      <c r="F144" s="64" t="str">
        <f t="shared" si="10"/>
        <v/>
      </c>
      <c r="G144" s="49"/>
      <c r="H144" s="49"/>
      <c r="I144" s="12"/>
      <c r="J144" s="12"/>
      <c r="K144" s="12"/>
      <c r="L144" s="12"/>
      <c r="M144" s="12"/>
      <c r="N144" s="12"/>
    </row>
    <row r="145" spans="1:14" x14ac:dyDescent="0.25">
      <c r="A145" s="58">
        <v>19</v>
      </c>
      <c r="B145" s="49"/>
      <c r="C145" s="49"/>
      <c r="D145" s="64" t="str">
        <f t="shared" si="8"/>
        <v/>
      </c>
      <c r="E145" s="65" t="str">
        <f t="shared" si="9"/>
        <v/>
      </c>
      <c r="F145" s="64" t="str">
        <f t="shared" si="10"/>
        <v/>
      </c>
      <c r="G145" s="49"/>
      <c r="H145" s="49"/>
      <c r="I145" s="12"/>
      <c r="J145" s="12"/>
      <c r="K145" s="12"/>
      <c r="L145" s="12"/>
      <c r="M145" s="12"/>
      <c r="N145" s="12"/>
    </row>
    <row r="146" spans="1:14" x14ac:dyDescent="0.25">
      <c r="A146" s="58">
        <v>21</v>
      </c>
      <c r="B146" s="49"/>
      <c r="C146" s="49"/>
      <c r="D146" s="64" t="str">
        <f t="shared" si="8"/>
        <v/>
      </c>
      <c r="E146" s="65" t="str">
        <f t="shared" si="9"/>
        <v/>
      </c>
      <c r="F146" s="64" t="str">
        <f t="shared" si="10"/>
        <v/>
      </c>
      <c r="G146" s="49"/>
      <c r="H146" s="49"/>
      <c r="I146" s="12"/>
      <c r="J146" s="12"/>
      <c r="K146" s="12"/>
      <c r="L146" s="12"/>
      <c r="M146" s="12"/>
      <c r="N146" s="12"/>
    </row>
    <row r="147" spans="1:14" x14ac:dyDescent="0.25">
      <c r="A147" s="12"/>
      <c r="B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x14ac:dyDescent="0.25">
      <c r="A148" s="12"/>
      <c r="B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x14ac:dyDescent="0.25">
      <c r="A149" s="12"/>
      <c r="B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x14ac:dyDescent="0.25">
      <c r="A150" s="12"/>
      <c r="B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x14ac:dyDescent="0.25">
      <c r="N151" s="12"/>
    </row>
    <row r="152" spans="1:14" x14ac:dyDescent="0.25">
      <c r="N152" s="12"/>
    </row>
    <row r="153" spans="1:14" x14ac:dyDescent="0.25">
      <c r="N153" s="12"/>
    </row>
    <row r="154" spans="1:14" x14ac:dyDescent="0.25">
      <c r="N154" s="12"/>
    </row>
    <row r="155" spans="1:14" x14ac:dyDescent="0.25">
      <c r="N155" s="12"/>
    </row>
    <row r="156" spans="1:14" x14ac:dyDescent="0.25">
      <c r="N156" s="12"/>
    </row>
    <row r="157" spans="1:14" x14ac:dyDescent="0.25">
      <c r="N157" s="12"/>
    </row>
    <row r="158" spans="1:14" x14ac:dyDescent="0.25">
      <c r="N158" s="12"/>
    </row>
    <row r="159" spans="1:14" x14ac:dyDescent="0.25">
      <c r="N159" s="12"/>
    </row>
    <row r="160" spans="1:14" x14ac:dyDescent="0.25">
      <c r="N160" s="12"/>
    </row>
    <row r="161" spans="14:14" x14ac:dyDescent="0.25">
      <c r="N161" s="12"/>
    </row>
  </sheetData>
  <sheetProtection password="C461" sheet="1" objects="1" scenarios="1"/>
  <mergeCells count="2">
    <mergeCell ref="B8:D8"/>
    <mergeCell ref="A6:F6"/>
  </mergeCells>
  <conditionalFormatting sqref="D127:D146">
    <cfRule type="cellIs" dxfId="2" priority="1" operator="equal">
      <formula>0</formula>
    </cfRule>
  </conditionalFormatting>
  <dataValidations count="2">
    <dataValidation type="list" allowBlank="1" showInputMessage="1" showErrorMessage="1" sqref="H127:H146">
      <formula1>$K$127:$K$128</formula1>
    </dataValidation>
    <dataValidation type="list" allowBlank="1" showInputMessage="1" showErrorMessage="1" sqref="G127:G146">
      <formula1>$M$127:$M$128</formula1>
    </dataValidation>
  </dataValidations>
  <printOptions horizontalCentered="1"/>
  <pageMargins left="0.23622047244094491" right="0.23622047244094491" top="0.47244094488188981" bottom="0.74803149606299213" header="0.31496062992125984" footer="0.31496062992125984"/>
  <pageSetup paperSize="9" scale="69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2"/>
  <sheetViews>
    <sheetView showGridLines="0" tabSelected="1" workbookViewId="0">
      <selection activeCell="H27" sqref="H27"/>
    </sheetView>
  </sheetViews>
  <sheetFormatPr defaultColWidth="9.140625" defaultRowHeight="15" x14ac:dyDescent="0.25"/>
  <cols>
    <col min="1" max="1" width="12" style="12" customWidth="1"/>
    <col min="2" max="2" width="17.42578125" style="12" customWidth="1"/>
    <col min="3" max="3" width="16.5703125" style="12" customWidth="1"/>
    <col min="4" max="4" width="20.42578125" style="12" hidden="1" customWidth="1"/>
    <col min="5" max="5" width="21.7109375" style="12" hidden="1" customWidth="1"/>
    <col min="6" max="6" width="18.28515625" style="12" customWidth="1"/>
    <col min="7" max="7" width="18.7109375" style="12" customWidth="1"/>
    <col min="8" max="9" width="15.7109375" style="12" bestFit="1" customWidth="1"/>
    <col min="10" max="12" width="9.28515625" style="12" bestFit="1" customWidth="1"/>
    <col min="13" max="13" width="10.28515625" style="12" bestFit="1" customWidth="1"/>
    <col min="14" max="14" width="19.42578125" style="12" customWidth="1"/>
    <col min="15" max="15" width="17.28515625" style="12" customWidth="1"/>
    <col min="16" max="16" width="9.140625" style="12" customWidth="1"/>
    <col min="17" max="16384" width="9.140625" style="12"/>
  </cols>
  <sheetData>
    <row r="3" spans="1:15" ht="15.75" x14ac:dyDescent="0.25">
      <c r="A3" s="95" t="s">
        <v>128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5.75" x14ac:dyDescent="0.25">
      <c r="A4" s="95" t="s">
        <v>129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x14ac:dyDescent="0.25">
      <c r="A5" s="94" t="s">
        <v>130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7" spans="1:15" ht="15" customHeight="1" x14ac:dyDescent="0.25">
      <c r="A7" s="106" t="s">
        <v>100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9" spans="1:15" ht="15.75" x14ac:dyDescent="0.25">
      <c r="A9" s="1" t="s">
        <v>32</v>
      </c>
      <c r="B9" s="125">
        <f>'Escala Mensal'!A10</f>
        <v>0</v>
      </c>
      <c r="C9" s="126"/>
      <c r="D9" s="126"/>
      <c r="E9" s="126"/>
      <c r="F9" s="127"/>
      <c r="H9" s="1" t="s">
        <v>75</v>
      </c>
      <c r="I9" s="117" t="str">
        <f>CONCATENATE('Escala Mensal'!E10 &amp; "/" &amp; 'Escala Mensal'!D10)</f>
        <v>/2026</v>
      </c>
      <c r="J9" s="118"/>
      <c r="K9" s="118"/>
      <c r="L9" s="119"/>
    </row>
    <row r="10" spans="1:15" ht="16.149999999999999" thickBot="1" x14ac:dyDescent="0.35">
      <c r="A10" s="1"/>
      <c r="B10" s="51"/>
      <c r="C10" s="51"/>
      <c r="D10" s="51"/>
      <c r="H10" s="1"/>
      <c r="I10" s="51"/>
      <c r="J10" s="51"/>
      <c r="K10" s="51"/>
      <c r="L10" s="51"/>
    </row>
    <row r="11" spans="1:15" ht="15.75" thickBot="1" x14ac:dyDescent="0.3">
      <c r="A11" s="123" t="s">
        <v>88</v>
      </c>
      <c r="B11" s="120" t="s">
        <v>101</v>
      </c>
      <c r="C11" s="121"/>
      <c r="D11" s="121"/>
      <c r="E11" s="121"/>
      <c r="F11" s="121"/>
      <c r="G11" s="121"/>
      <c r="H11" s="121"/>
      <c r="I11" s="122"/>
      <c r="J11" s="120" t="s">
        <v>102</v>
      </c>
      <c r="K11" s="121"/>
      <c r="L11" s="121"/>
      <c r="M11" s="122"/>
      <c r="N11" s="120" t="s">
        <v>103</v>
      </c>
      <c r="O11" s="122"/>
    </row>
    <row r="12" spans="1:15" ht="38.25" x14ac:dyDescent="0.25">
      <c r="A12" s="124"/>
      <c r="B12" s="40" t="s">
        <v>104</v>
      </c>
      <c r="C12" s="41" t="s">
        <v>105</v>
      </c>
      <c r="D12" s="42" t="s">
        <v>106</v>
      </c>
      <c r="E12" s="43" t="s">
        <v>107</v>
      </c>
      <c r="F12" s="76" t="s">
        <v>108</v>
      </c>
      <c r="G12" s="79" t="s">
        <v>109</v>
      </c>
      <c r="H12" s="76" t="s">
        <v>126</v>
      </c>
      <c r="I12" s="79" t="s">
        <v>127</v>
      </c>
      <c r="J12" s="76" t="s">
        <v>122</v>
      </c>
      <c r="K12" s="84" t="s">
        <v>123</v>
      </c>
      <c r="L12" s="85" t="s">
        <v>124</v>
      </c>
      <c r="M12" s="79" t="s">
        <v>125</v>
      </c>
      <c r="N12" s="44" t="s">
        <v>110</v>
      </c>
      <c r="O12" s="45" t="s">
        <v>111</v>
      </c>
    </row>
    <row r="13" spans="1:15" ht="14.45" x14ac:dyDescent="0.3">
      <c r="A13" s="38" t="s">
        <v>76</v>
      </c>
      <c r="B13" s="22">
        <f>MIN((D13+E13)*12,120)</f>
        <v>0</v>
      </c>
      <c r="C13" s="23">
        <f>MAX((D13+E13)*12-120,0)+(J13*6)+(K13*12)+(L13*6)+(M13*12)</f>
        <v>0</v>
      </c>
      <c r="D13" s="24">
        <f>COUNTIF('Escala Mensal'!C13:C43,"G1")</f>
        <v>0</v>
      </c>
      <c r="E13" s="25">
        <f>COUNTIF('Escala Mensal'!D13:D43,"G1")</f>
        <v>0</v>
      </c>
      <c r="F13" s="77">
        <f>MIN(D13,5)</f>
        <v>0</v>
      </c>
      <c r="G13" s="80">
        <f>MIN(E13,5)</f>
        <v>0</v>
      </c>
      <c r="H13" s="77">
        <f>D13-F13</f>
        <v>0</v>
      </c>
      <c r="I13" s="80">
        <f>E13-G13</f>
        <v>0</v>
      </c>
      <c r="J13" s="77">
        <f>COUNTIFS('Composição dos Grupos'!$F$127:$F$136,A13,'Composição dos Grupos'!$G$127:$G$136,"6h",'Composição dos Grupos'!$H$127:$H$136,"Diurno")</f>
        <v>0</v>
      </c>
      <c r="K13" s="86">
        <f>COUNTIFS('Composição dos Grupos'!$F$127:$F$136,A13,'Composição dos Grupos'!$G$127:$G$136,"12h",'Composição dos Grupos'!$H$127:$H$136,"Noturno")</f>
        <v>0</v>
      </c>
      <c r="L13" s="87">
        <f>COUNTIFS('Composição dos Grupos'!$F$127:$F$136,A13,'Composição dos Grupos'!$G$127:$G$136,"6h",'Composição dos Grupos'!$H$127:$H$136,"Noturno")</f>
        <v>0</v>
      </c>
      <c r="M13" s="82">
        <f>COUNTIFS('Composição dos Grupos'!$F$127:$F$136,A13,'Composição dos Grupos'!$G$127:$G$136,"12h",'Composição dos Grupos'!$H$127:$H$136,"Noturno")</f>
        <v>0</v>
      </c>
      <c r="N13" s="26">
        <f>MIN(D13+E13,10)</f>
        <v>0</v>
      </c>
      <c r="O13" s="27">
        <f>SUM(H13:M13)</f>
        <v>0</v>
      </c>
    </row>
    <row r="14" spans="1:15" ht="14.45" x14ac:dyDescent="0.3">
      <c r="A14" s="38" t="s">
        <v>83</v>
      </c>
      <c r="B14" s="22">
        <f>MIN((D14+E14)*12,120)</f>
        <v>0</v>
      </c>
      <c r="C14" s="23">
        <f t="shared" ref="C14:C17" si="0">MAX((D14+E14)*12-120,0)+(J14*6)+(K14*12)+(L14*6)+(M14*12)</f>
        <v>0</v>
      </c>
      <c r="D14" s="24">
        <f>COUNTIF('Escala Mensal'!C13:C43,"G2")</f>
        <v>0</v>
      </c>
      <c r="E14" s="25">
        <f>COUNTIF('Escala Mensal'!D13:D43,"G2")</f>
        <v>0</v>
      </c>
      <c r="F14" s="77">
        <f t="shared" ref="F14:F17" si="1">MIN(D14,5)</f>
        <v>0</v>
      </c>
      <c r="G14" s="80">
        <f t="shared" ref="G14:G17" si="2">MIN(E14,5)</f>
        <v>0</v>
      </c>
      <c r="H14" s="77">
        <f t="shared" ref="H14:H17" si="3">D14-F14</f>
        <v>0</v>
      </c>
      <c r="I14" s="80">
        <f t="shared" ref="I14:I17" si="4">E14-G14</f>
        <v>0</v>
      </c>
      <c r="J14" s="77">
        <f>COUNTIFS('Composição dos Grupos'!$F$127:$F$136,A14,'Composição dos Grupos'!$G$127:$G$136,"6h",'Composição dos Grupos'!$H$127:$H$136,"Diurno")</f>
        <v>0</v>
      </c>
      <c r="K14" s="86">
        <v>0</v>
      </c>
      <c r="L14" s="87">
        <f>COUNTIFS('Composição dos Grupos'!$F$127:$F$136,A14,'Composição dos Grupos'!$G$127:$G$136,"6h",'Composição dos Grupos'!$H$127:$H$136,"Noturno")</f>
        <v>0</v>
      </c>
      <c r="M14" s="82">
        <f>COUNTIFS('Composição dos Grupos'!$F$127:$F$136,A14,'Composição dos Grupos'!$G$127:$G$136,"12h",'Composição dos Grupos'!$H$127:$H$136,"Noturno")</f>
        <v>0</v>
      </c>
      <c r="N14" s="26">
        <f>MIN(D14+E14,10)</f>
        <v>0</v>
      </c>
      <c r="O14" s="27">
        <f t="shared" ref="O14:O17" si="5">SUM(H14:M14)</f>
        <v>0</v>
      </c>
    </row>
    <row r="15" spans="1:15" ht="14.45" x14ac:dyDescent="0.3">
      <c r="A15" s="38" t="s">
        <v>84</v>
      </c>
      <c r="B15" s="22">
        <f>MIN((D15+E15)*12,120)</f>
        <v>0</v>
      </c>
      <c r="C15" s="23">
        <f t="shared" si="0"/>
        <v>0</v>
      </c>
      <c r="D15" s="24">
        <f>COUNTIF('Escala Mensal'!C13:C43,"G3")</f>
        <v>0</v>
      </c>
      <c r="E15" s="25">
        <f>COUNTIF('Escala Mensal'!D13:D43,"G3")</f>
        <v>0</v>
      </c>
      <c r="F15" s="77">
        <f t="shared" si="1"/>
        <v>0</v>
      </c>
      <c r="G15" s="80">
        <f t="shared" si="2"/>
        <v>0</v>
      </c>
      <c r="H15" s="77">
        <f t="shared" si="3"/>
        <v>0</v>
      </c>
      <c r="I15" s="80">
        <f t="shared" si="4"/>
        <v>0</v>
      </c>
      <c r="J15" s="77">
        <f>COUNTIFS('Composição dos Grupos'!$F$127:$F$136,A15,'Composição dos Grupos'!$G$127:$G$136,"6h",'Composição dos Grupos'!$H$127:$H$136,"Diurno")</f>
        <v>0</v>
      </c>
      <c r="K15" s="86">
        <v>0</v>
      </c>
      <c r="L15" s="87">
        <f>COUNTIFS('Composição dos Grupos'!$F$127:$F$136,A15,'Composição dos Grupos'!$G$127:$G$136,"6h",'Composição dos Grupos'!$H$127:$H$136,"Noturno")</f>
        <v>0</v>
      </c>
      <c r="M15" s="82">
        <f>COUNTIFS('Composição dos Grupos'!$F$127:$F$136,A15,'Composição dos Grupos'!$G$127:$G$136,"12h",'Composição dos Grupos'!$H$127:$H$136,"Noturno")</f>
        <v>0</v>
      </c>
      <c r="N15" s="26">
        <f>MIN(D15+E15,10)</f>
        <v>0</v>
      </c>
      <c r="O15" s="27">
        <f t="shared" si="5"/>
        <v>0</v>
      </c>
    </row>
    <row r="16" spans="1:15" ht="14.45" x14ac:dyDescent="0.3">
      <c r="A16" s="38" t="s">
        <v>85</v>
      </c>
      <c r="B16" s="22">
        <f>MIN((D16+E16)*12,120)</f>
        <v>0</v>
      </c>
      <c r="C16" s="23">
        <f t="shared" si="0"/>
        <v>0</v>
      </c>
      <c r="D16" s="24">
        <f>COUNTIF('Escala Mensal'!C13:C43,"G4")</f>
        <v>0</v>
      </c>
      <c r="E16" s="25">
        <f>COUNTIF('Escala Mensal'!D13:D43,"G4")</f>
        <v>0</v>
      </c>
      <c r="F16" s="77">
        <f t="shared" si="1"/>
        <v>0</v>
      </c>
      <c r="G16" s="80">
        <f t="shared" si="2"/>
        <v>0</v>
      </c>
      <c r="H16" s="77">
        <f t="shared" si="3"/>
        <v>0</v>
      </c>
      <c r="I16" s="80">
        <f t="shared" si="4"/>
        <v>0</v>
      </c>
      <c r="J16" s="77">
        <f>COUNTIFS('Composição dos Grupos'!$F$127:$F$136,A16,'Composição dos Grupos'!$G$127:$G$136,"6h",'Composição dos Grupos'!$H$127:$H$136,"Diurno")</f>
        <v>0</v>
      </c>
      <c r="K16" s="86">
        <v>0</v>
      </c>
      <c r="L16" s="87">
        <f>COUNTIFS('Composição dos Grupos'!$F$127:$F$136,A16,'Composição dos Grupos'!$G$127:$G$136,"6h",'Composição dos Grupos'!$H$127:$H$136,"Noturno")</f>
        <v>0</v>
      </c>
      <c r="M16" s="82">
        <f>COUNTIFS('Composição dos Grupos'!$F$127:$F$136,A16,'Composição dos Grupos'!$G$127:$G$136,"12h",'Composição dos Grupos'!$H$127:$H$136,"Noturno")</f>
        <v>0</v>
      </c>
      <c r="N16" s="26">
        <f>MIN(D16+E16,10)</f>
        <v>0</v>
      </c>
      <c r="O16" s="27">
        <f t="shared" si="5"/>
        <v>0</v>
      </c>
    </row>
    <row r="17" spans="1:15" thickBot="1" x14ac:dyDescent="0.35">
      <c r="A17" s="39" t="s">
        <v>86</v>
      </c>
      <c r="B17" s="28">
        <f>MIN((D17+E17)*12,120)</f>
        <v>0</v>
      </c>
      <c r="C17" s="29">
        <f t="shared" si="0"/>
        <v>0</v>
      </c>
      <c r="D17" s="30">
        <f>COUNTIF('Escala Mensal'!C13:C43,"G5")</f>
        <v>0</v>
      </c>
      <c r="E17" s="31">
        <f>COUNTIF('Escala Mensal'!D13:D43,"G5")</f>
        <v>0</v>
      </c>
      <c r="F17" s="78">
        <f t="shared" si="1"/>
        <v>0</v>
      </c>
      <c r="G17" s="81">
        <f t="shared" si="2"/>
        <v>0</v>
      </c>
      <c r="H17" s="78">
        <f t="shared" si="3"/>
        <v>0</v>
      </c>
      <c r="I17" s="81">
        <f t="shared" si="4"/>
        <v>0</v>
      </c>
      <c r="J17" s="78">
        <f>COUNTIFS('Composição dos Grupos'!$F$127:$F$136,A17,'Composição dos Grupos'!$G$127:$G$136,"6h",'Composição dos Grupos'!$H$127:$H$136,"Diurno")</f>
        <v>0</v>
      </c>
      <c r="K17" s="88">
        <v>0</v>
      </c>
      <c r="L17" s="89">
        <f>COUNTIFS('Composição dos Grupos'!$F$127:$F$136,A17,'Composição dos Grupos'!$G$127:$G$136,"6h",'Composição dos Grupos'!$H$127:$H$136,"Noturno")</f>
        <v>0</v>
      </c>
      <c r="M17" s="83">
        <f>COUNTIFS('Composição dos Grupos'!$F$127:$F$136,A17,'Composição dos Grupos'!$G$127:$G$136,"12h",'Composição dos Grupos'!$H$127:$H$136,"Noturno")</f>
        <v>0</v>
      </c>
      <c r="N17" s="32">
        <f>MIN(D17+E17,10)</f>
        <v>0</v>
      </c>
      <c r="O17" s="33">
        <f t="shared" si="5"/>
        <v>0</v>
      </c>
    </row>
    <row r="20" spans="1:15" ht="15.75" x14ac:dyDescent="0.25">
      <c r="A20" s="1" t="s">
        <v>112</v>
      </c>
    </row>
    <row r="21" spans="1:15" x14ac:dyDescent="0.25">
      <c r="A21" s="12" t="s">
        <v>113</v>
      </c>
    </row>
    <row r="22" spans="1:15" x14ac:dyDescent="0.25">
      <c r="A22" s="12" t="s">
        <v>114</v>
      </c>
    </row>
  </sheetData>
  <sheetProtection password="C461" sheet="1" objects="1" scenarios="1"/>
  <mergeCells count="7">
    <mergeCell ref="A7:O7"/>
    <mergeCell ref="I9:L9"/>
    <mergeCell ref="B11:I11"/>
    <mergeCell ref="N11:O11"/>
    <mergeCell ref="A11:A12"/>
    <mergeCell ref="B9:F9"/>
    <mergeCell ref="J11:M11"/>
  </mergeCells>
  <conditionalFormatting sqref="H13:H17 J13:J17 L13:L17">
    <cfRule type="cellIs" dxfId="1" priority="3" operator="equal">
      <formula>0</formula>
    </cfRule>
  </conditionalFormatting>
  <conditionalFormatting sqref="I13:I17 K13:K17 M13:M17">
    <cfRule type="cellIs" dxfId="0" priority="1" operator="equal">
      <formula>0</formula>
    </cfRule>
  </conditionalFormatting>
  <pageMargins left="0.25" right="0.25" top="0.75" bottom="0.7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Instruções</vt:lpstr>
      <vt:lpstr>Escala Mensal</vt:lpstr>
      <vt:lpstr>Composição dos Grupos</vt:lpstr>
      <vt:lpstr>Consolidação Mensal</vt:lpstr>
      <vt:lpstr>'Escala Mensal'!Area_de_impressao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 DAF</dc:creator>
  <cp:lastModifiedBy>Usuário</cp:lastModifiedBy>
  <cp:revision/>
  <cp:lastPrinted>2026-02-19T14:00:28Z</cp:lastPrinted>
  <dcterms:created xsi:type="dcterms:W3CDTF">2026-01-07T15:48:01Z</dcterms:created>
  <dcterms:modified xsi:type="dcterms:W3CDTF">2026-02-19T14:05:46Z</dcterms:modified>
</cp:coreProperties>
</file>